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Sayfa1" sheetId="1" r:id="rId1"/>
    <sheet name="Sayfa2" sheetId="2" r:id="rId2"/>
    <sheet name="Sayfa3" sheetId="3" r:id="rId3"/>
  </sheets>
  <definedNames/>
  <calcPr fullCalcOnLoad="1"/>
</workbook>
</file>

<file path=xl/sharedStrings.xml><?xml version="1.0" encoding="utf-8"?>
<sst xmlns="http://schemas.openxmlformats.org/spreadsheetml/2006/main" count="249" uniqueCount="139">
  <si>
    <t>2015 YILI</t>
  </si>
  <si>
    <t xml:space="preserve"> KURUMSAL DURUM VE MALİ BEKLENTİLER RAPORU</t>
  </si>
  <si>
    <t>GİRİŞ</t>
  </si>
  <si>
    <t xml:space="preserve">     5018 sayılı Kamu Mali Yönetimi ve Kontrol Kanununun 30 uncu maddesinde, genel yönetim kapsamındaki idarelerin ilk altı aylık bütçe uygulama sonuçları, ikinci altı aylık aya ilişkin beklentileri ve hedefleri ile faaliyetlerini Temmuz ayı içinde kamuoyuna açıklayacakları hükme bağlanmıştır. Söz konusu düzenleme ile gerek kamu hizmetlerinin yürütülmesinde ve bütçe uygulamalarında saydamlığının ve hesap verilebilirliğin artırılması gerekse kamuoyunun kamu idareleri üzerindeki genel denetim ve gözetim işlevinin güçlendirilmesi amaçlanmıştır.</t>
  </si>
  <si>
    <t xml:space="preserve">        Belirtilen Kanun hükmü gereği ve Maliye Bakanlığının bildirdiği içeriğe uygun olarak hazırlanan bu rapor da; Ocak-Haziran 2015 dönemi bütçe uygulama sonuçları ve yürütülen faaliyetlerin yanı sıra, Temmuz-Aralık 2015 dönemine ilişkin beklenti ve hedefler ile yürütülecek faaliyetlere ilişkin temel mali bilgiler yer almaktadır.</t>
  </si>
  <si>
    <t xml:space="preserve">        Bu doğrultuda Ceza İnfaz Kurumları ile Tutukevleri İşyurtları Kurumu 2015 Kurumsal Mali Durum ve Beklentiler Raporu kamuoyunun bilgisine sunulmuştur.</t>
  </si>
  <si>
    <t>Dr. Vehbi Kadri KAMER</t>
  </si>
  <si>
    <t>Hakim</t>
  </si>
  <si>
    <t>İşyurtları Kurumu Daire Başkan V.</t>
  </si>
  <si>
    <t>Sayfa 1</t>
  </si>
  <si>
    <t>I- OCAK - HAZİRAN 2015 DÖNEMİ BÜTÇE UYGULAMA SONUÇLARI</t>
  </si>
  <si>
    <t>A-GİDERLER</t>
  </si>
  <si>
    <t xml:space="preserve">Ceza İnfaz Kurumları ile Tutukevleri İşyurtları Kurumu'na 2015 bütçesiyle 905.250.000 TL ödenek tahsis edilmiştir. Bu ödeneğe yıl içinde 759.800.00.-TL likit ve gelir fazlası kaynak gösterilerek ödenek eklemesi yapılmıştır. Bu ödeneğin 1.005.440.132.-TL'lik kısmı yılın ilk yarısında harcanmış,  bu harcama tutarı geçen yılın aynı dönemine ait harcama tutarı olan 803.977.680.-TL'ye göre yaklaşık %25,06 oranında bir artış meydana gelmiştir.                                                                                                                                                                                                                                                                                                                                                                                                                                                                                                                                                                </t>
  </si>
  <si>
    <t>2014-2015 yılı bütçe giderlerinin ekonomik sınıflandırmaya göre ilk altı aylık gerçekleşmesi aşağıdaki tablolarda gösterilmiştir.</t>
  </si>
  <si>
    <t>Tablo 1</t>
  </si>
  <si>
    <t>AÇIKLAMA</t>
  </si>
  <si>
    <t>2014 YILI GERÇEKLEŞME TOPLAMI</t>
  </si>
  <si>
    <t>2014 YILI  OCAK-HAZİRAN GERÇEKLEŞME TOPLAMI</t>
  </si>
  <si>
    <t>2015 YILI BAŞLANGIÇ ÖDENEĞİ</t>
  </si>
  <si>
    <t>2015 YILI    OCAK-HAZİRAN GERÇEKLEŞME TOPLAMI</t>
  </si>
  <si>
    <t>2014 YILI    OCAK-HAZİRAN GERÇEKLEŞME ORANI (%)</t>
  </si>
  <si>
    <t>2015 YILI    OCAK-HAZİRAN GERÇEKLEŞME ORANI (%)</t>
  </si>
  <si>
    <t>ARTIŞ ORANI</t>
  </si>
  <si>
    <t>01- PERSONEL GİDERLERİ</t>
  </si>
  <si>
    <t>02- SOS. GÜV. KUR. DEV.PRM GİDERLERİ</t>
  </si>
  <si>
    <t>03- MAL VE HİZMET ALIM GİDERLERİ</t>
  </si>
  <si>
    <t>05- CARİ TRANSFERLER</t>
  </si>
  <si>
    <t>06- SERMAYE GİDERLERİ</t>
  </si>
  <si>
    <t>BÜTÇE GİDERLERİ TOPLAMI</t>
  </si>
  <si>
    <t>sayfa 2</t>
  </si>
  <si>
    <t>01.PERSONEL GİDERLERİ</t>
  </si>
  <si>
    <t xml:space="preserve">Ceza İnfaz Kurumları ile Tutukevleri İşyurtları Kurumu bütçesine 2015 yılı personel giderleri için 20.404.000TL ödenek tahsis edilmiştir.  Bu ödeneğe yıl içinde 6.150.000.-TL likit ve gelir fazlası kaynak gösterilerek ödenek eklemesi yapılmıştır. Yılın ilk altı aylık döneminde bu ödenekten  10.151.904.- TL harcanmış olup, bu harcama toplam personel ödeneğinin % 53,13'sine tekabül etmektedir.                                                                                                                                                 </t>
  </si>
  <si>
    <t>2014 yılının ilk altı aylık dönemine göre, söz konusu giderlerde % 38,02 oranında artış gerçekleşmiştir.</t>
  </si>
  <si>
    <t>Tablo 1.1</t>
  </si>
  <si>
    <t xml:space="preserve"> </t>
  </si>
  <si>
    <t>İŞÇİLER</t>
  </si>
  <si>
    <t>DİĞER PERSONEL</t>
  </si>
  <si>
    <t>02.SOSYAL GÜVENLİK KURUMLARINA DEVLET PRİMİ GİDERLERİ</t>
  </si>
  <si>
    <t xml:space="preserve">Ceza İnfaz Kurumları ile Tutukevleri İşyurtları Kurumu bütçesine 2015 yılı  Sosyal Güvenlik Kurumlarına Devlet Primi  giderleri için 2.028.000.-TL ödenek tahsis edilmiştir.  Bu ödeneğe yıl içinde 1.450.000.-TL likit ve gelir fazlası kaynak gösterilerek ödenek eklemesi yapılmıştır. Yılın ilk altı aylık döneminde bu ödenekten 1.026.118.-TL harcanmış olup, bu harcama toplam ödeneğin % 50,60'sına tekabül etmektedir.                                                                                                                                                 </t>
  </si>
  <si>
    <t xml:space="preserve">2014 yılının ilk altı aylık dönemine göre, söz konusu giderlerde % 49,39 oranında artış meydana gelmiştir. </t>
  </si>
  <si>
    <t>Tablo 1.2</t>
  </si>
  <si>
    <t>sayfa 3</t>
  </si>
  <si>
    <t>03.MAL VE HİZMET ALIM  GİDERLERİ</t>
  </si>
  <si>
    <t xml:space="preserve">Ceza İnfaz Kurumları ile Tutukevleri İşyurtları Kurumu bütçesine 2015 yılı Mal ve Hizmet Alım Giderleri için 293.764.000 TL ödenek tahsis edilmiştir. Bu ödeneğe yıl içinde 696.100.000.-TL likit ve gelir fazlası kaynak gösterilerek ödenek eklemesi yapılmıştır. Yılın ilk altı aylık döneminde bu ödenekten 556.497.446TL harcanmıştır.                                                                                                                                                                                     </t>
  </si>
  <si>
    <t>2014 yılının ilk altı aylık dönemine göre, söz konusu giderlerde % 58,52 oranında artış meydana getirmiştir.</t>
  </si>
  <si>
    <t>Tablo 1.3</t>
  </si>
  <si>
    <t>ÜRETİME YÖNELİK MAL VE MALZEME ALIMLARI</t>
  </si>
  <si>
    <t xml:space="preserve">TÜKETİME YÖNELİK MAL VE MALZEME ALIMLARI </t>
  </si>
  <si>
    <t>YOLLUKLAR</t>
  </si>
  <si>
    <t>GÖREV GİDERLERİ</t>
  </si>
  <si>
    <t>HİZMET ALIMLARI</t>
  </si>
  <si>
    <t>TEMSİL VE TANITMA GİDERLERİ</t>
  </si>
  <si>
    <t>MENKUL MAL, GAYRİMADDİ HAK ALIM, BAK.VE ONARIM. GİDERLERİ</t>
  </si>
  <si>
    <t>GAYRİMENKUL MAL BAKIM VE ONARIM GİDERLERİ</t>
  </si>
  <si>
    <t>05.CARİ TRANSFERLER</t>
  </si>
  <si>
    <t xml:space="preserve">Ceza İnfaz Kurumları ile Tutukevleri İşyurtları Kurumu bütçesine 2015 yılı Cari Transferler  için 1.754.000TL ödenek tahsis edilmiştir. Yılın ilk altı aylık döneminde bu ödenekten harcama yapılmamıştır.                                                                                          </t>
  </si>
  <si>
    <t>2014 yılının ilk altı aylık dönemine göre, söz konusu giderden harcama yapılmamıştır.</t>
  </si>
  <si>
    <t>Tablo 1.4</t>
  </si>
  <si>
    <t>05-CARİ TRANSFERLER</t>
  </si>
  <si>
    <t>GÖREV ZARARLARI</t>
  </si>
  <si>
    <t>sayfa 4</t>
  </si>
  <si>
    <t>06.SERMAYE  GİDERLERİ</t>
  </si>
  <si>
    <t xml:space="preserve">Ceza İnfaz Kurumları ile Tutukevleri İşyurtları Kurumu bütçesine 2015 yılı Sermaye Giderleri   için 587.300.000 TL ödenek tahsis edilmiştir.  Bu ödeneğe yıl içinde 56.100.000.-TL likit ve gelir fazlası kaynak gösterilerek ödenek eklemesi yapılmıştır.Yılın ilk altı aylık döneminde bu ödenekten 437.076.632 TL harcanmış olup, bu harcama toplam ödeneğin % 74,42 'sine  tekabül etmektedir.                                                                                                                                                 </t>
  </si>
  <si>
    <t>2014 yılının ilk altı aylık dönemine göre, söz konusu giderlerde %-1,64 oranında azalış meydana gelmiştir.</t>
  </si>
  <si>
    <t>Tablo 1.5</t>
  </si>
  <si>
    <t>06-SERMAYE GİDERLERİ</t>
  </si>
  <si>
    <t>MAMUL MAL ALIMLARI</t>
  </si>
  <si>
    <t>GAYRİMENKUL SERMAYE ÜRETİM GİDERLERİ</t>
  </si>
  <si>
    <t>MENKUL MALLARIN BÜYÜK ONARIM GİDERLERİ</t>
  </si>
  <si>
    <t>GAYRİMENKUL BÜYÜK ONARIM GİDERLERİ</t>
  </si>
  <si>
    <t>sayfa 5</t>
  </si>
  <si>
    <t>B-GELİRLER</t>
  </si>
  <si>
    <t xml:space="preserve">Ceza İnfaz Kurumları ile Tutukevleri İşyurtları Kurumu 2015 yılı bütçesinde 905.250.000 TL gelir gerçekleştirilmesi  tahmin edilmiştir. Bu gelir  tahmininin % 106,70'si olan 965.883.330.-TL yılın ilk yarısında elde edilmiş olup,  geçen yılın aynı dönemine ait gelir tutarı olan 766.408.443.-TL ye göre  %26,03 oranında bir  artış meydana getirmiştir.  </t>
  </si>
  <si>
    <t>2014-2015 yılı bütçe gelirlerinin  ekonomik sınıflandırmaya göre ilk altı aylık gerçekleşmesi aşağıdaki tablolarda gösterilmiştir.</t>
  </si>
  <si>
    <t>Tablo 2</t>
  </si>
  <si>
    <t>01-  VERGİ GELİRLERİ</t>
  </si>
  <si>
    <t>03- TEŞEBBÜS VE MÜLKİYET GELİRLERİ</t>
  </si>
  <si>
    <t>04-ALINAN BAĞIŞ VE YARDIMLAR</t>
  </si>
  <si>
    <t>05- DİĞER GELİRLER</t>
  </si>
  <si>
    <t>06- SERMAYE GELİRLERİ</t>
  </si>
  <si>
    <t>09- RED VE İADELER</t>
  </si>
  <si>
    <t>sayfa 6</t>
  </si>
  <si>
    <t>01.VERGİ GELİRLERİ</t>
  </si>
  <si>
    <t xml:space="preserve">Ceza İnfaz Kurumları ile Tutukevleri İşyurtları Kurumu bütçesine 2015 yılı Vergi Gelirleri için 674.000.-TL gelir tahmini yapılmıştır.  Yılın ilk altı aylık döneminde bu gelirin 88.535.829.- TL elde edilmiş olup, bu elde edilen gelir toplam tahmini gelirin  % 14.709,30'ine  tekabül etmektedir.                                                                                                                                                 </t>
  </si>
  <si>
    <t>2014 yılının ilk altı aylık dönemine göre, söz konusu gelirde  % 5,05 oranında artış meydana gelmiştir.</t>
  </si>
  <si>
    <t>Tablo 2.1</t>
  </si>
  <si>
    <t>HARÇLAR</t>
  </si>
  <si>
    <t>03.TEŞEBBÜS VE MÜLKİYET GELİRLERİ</t>
  </si>
  <si>
    <t xml:space="preserve">Ceza İnfaz Kurumları ile Tutukevleri İşyurtları Kurumu bütçesine 2015 yılı Teşebbüs ve Mülkiyet Gelirleri için 71.079.000 TL gelir tahmini yapılmıştır.  Yılın ilk altı aylık döneminde bu gelirin 431.542.169.- TL'si elde edilmiştir.                                                                                                                                                                                                                     </t>
  </si>
  <si>
    <t>2014 yılının ilk altı aylık dönemine göre, söz konusu gelirde  %39,09 oranında artış meydana gelmiştir.</t>
  </si>
  <si>
    <t>Tablo 2.2</t>
  </si>
  <si>
    <t>MAL VE HİZMET SATIŞ GELİRLERİ</t>
  </si>
  <si>
    <t>KİRA GELİRLERİ</t>
  </si>
  <si>
    <t>DİĞER TEŞEBBÜS VE MÜLKİYET GELİRLERİ</t>
  </si>
  <si>
    <t>sayfa 7</t>
  </si>
  <si>
    <t>04.ALINAN BAĞIŞ VE YARDIMLAR</t>
  </si>
  <si>
    <t xml:space="preserve">Ceza İnfaz Kurumları ile Tutukevleri İşyurtları Kurumu bütçesine 2015 yılı Alınan Bağış ve Yardımları için 810.000.000.-TL gelir tahmini yapılmıştır.  Yılın ilk altı aylık döneminde bu gelirin 405.118.223.-TL'si elde edilmiş olup, bu elde edilen gelir  toplam tahmini gelirin  %50,01'ine  tekabül etmektedir.                                                                                                                                                 </t>
  </si>
  <si>
    <t>2014 yılının ilk altı aylık dönemine göre, söz konusu gelirde  %20,35 oranında artış meydana gelmiştir.</t>
  </si>
  <si>
    <t>Tablo 2.3</t>
  </si>
  <si>
    <t>MERKEZİ YÖNETİM BÜTÇESİNE DAHİL İDARELERDEN ALINAN BAĞIŞ VE YARDIMLAR</t>
  </si>
  <si>
    <t>KURUMLARDAN VE KİŞİLERDEN ALINAN BAĞIŞ VE YARDIMLAR</t>
  </si>
  <si>
    <t>05.DİĞER GELİRLER</t>
  </si>
  <si>
    <t xml:space="preserve">Ceza İnfaz Kurumları ile Tutukevleri İşyurtları Kurumu bütçesine 2015 yılı Diğer Gelirleri için 23.286.000TL gelir tahmini yapılmıştır.  Yılın ilk altı aylık döneminde bu gelirin 30.082.266.-TL'si elde edilmiş olup, bu elde edilen gelir  toplam tahmini gelirin  % 129,19'sına  tekabül etmektedir.                                                                                                                                                 </t>
  </si>
  <si>
    <t>2014 yılının ilk altı aylık dönemine göre, söz konusu gelirde  %-2.45 oranında azalış meydana gelmiştir.</t>
  </si>
  <si>
    <t>Tablo 2.4</t>
  </si>
  <si>
    <t>FAİZ GELİRLERİ</t>
  </si>
  <si>
    <t>PARA CEZALARI</t>
  </si>
  <si>
    <t>DİĞER ÇEŞİTLİ GELİRLER</t>
  </si>
  <si>
    <t>sayfa 8</t>
  </si>
  <si>
    <t>06.SERMAYE GELİRLERİ</t>
  </si>
  <si>
    <t xml:space="preserve">Ceza İnfaz Kurumları ile Tutukevleri İşyurtları Kurumu bütçesine 2015 yılı Sermaye  Gelirleri için 688.000.-TL gelir tahmini yapılmıştır.  Yılın ilk altı aylık döneminde bu gelirin 1.- TL'si elde edilmiş olup, bu elde edilen gelir  toplam tahmini gelirin  %0'ına  tekabül etmektedir.                                                                                                                                                 </t>
  </si>
  <si>
    <t>2014 yılının ilk altı aylık dönemine göre, gelir elde edilmemiştir.</t>
  </si>
  <si>
    <t>Tablo 2.5</t>
  </si>
  <si>
    <t>TAŞINIR SATIŞ GELİRLERİ</t>
  </si>
  <si>
    <t>09.RED VE İADELER</t>
  </si>
  <si>
    <t xml:space="preserve">Ceza İnfaz Kurumları ile Tutukevleri İşyurtları Kurumu bütçesine 2015 yılı Red ve İadeler  için -477.000.TL  tahmin yapılmıştır.  Yılın ilk altı aylık döneminde iade edilmemiş, bu yapılan geri ödemeler, toplam tahminin   %0'ına  tekabül etmektedir.                                                                                                                                                 </t>
  </si>
  <si>
    <t>Tablo 2.7</t>
  </si>
  <si>
    <t>VERGİ GELİRLERİ</t>
  </si>
  <si>
    <t>TEŞEBBÜS VE MÜLKİYET GELİRLERİ</t>
  </si>
  <si>
    <t>DİĞER GELİRLER</t>
  </si>
  <si>
    <t>sayfa 9</t>
  </si>
  <si>
    <t xml:space="preserve">II- OCAK HAZİRAN 2014 DÖNEMİNDE BÜTÇE KONUSUNDA YÜRÜTÜLEN FAALİYETLER </t>
  </si>
  <si>
    <t>1-İşyurtları Kurumunun merkez ve taşra işyurtlarının gelir, gider, varlık ve yükümlülüklerine ilişkin mali karar ve işlemlerinin;  kurumun bütçesi, bütçe tertibi, kullanılabilir ödenek tutarı, harcama programı, finansman programı, merkezi yönetim bütçe kanunu ve diğer mevzuat hükümlerine uygunluğu ve kaynakların etkili, ekonomik ve verimli bir şekilde kullanılmasına azami hassasiyet gösterilerek faaliyetlerine devam edilmektedir.</t>
  </si>
  <si>
    <t>2- Kurumumuzun  2014 yılı Kesin Hesabı ile ilgili çalışmalar Maliye Bakanlığına sunulmuştur.</t>
  </si>
  <si>
    <t>Tablo 3</t>
  </si>
  <si>
    <t xml:space="preserve">2014 YILI KESİN HESABINA GÖRE GERÇEKLEŞME DURUMU                                          </t>
  </si>
  <si>
    <t>2014 Sonu İtibariyle Ödenek Toplamı</t>
  </si>
  <si>
    <t>2014 Sonu İtibariyle Gider Durumu</t>
  </si>
  <si>
    <t xml:space="preserve">2014 Sonu İtibariyle Gelir Durumu </t>
  </si>
  <si>
    <t>2014 Sonu İtibariyle Eklenen Ödenek</t>
  </si>
  <si>
    <t>2014 Sonu İtibariyle İptal Ödenek</t>
  </si>
  <si>
    <t xml:space="preserve">III- TEMMUZ-ARALIK 2015 DÖNEMİNE İLİŞKİN BEKLENTİLER VE HEDEFLER </t>
  </si>
  <si>
    <t>İkinci altı aylık dönemde 2015 bütçesiyle tahsis edilen ödeneklere bağlı kalmak ancak işyurtları faaliyetlerinin aksamaması için gerektiğinde likitten ödenek eklemek suretiyle, Kurumumuzun faaliyetlerini etkin, verimli, ekonomik, hızlı ve kaliteli bir şekilde yerine getirmeye devam edilecektir.</t>
  </si>
  <si>
    <t>III- TEMMUZ-ARALIK 2015 DÖNEMİNDE YÜRÜTÜLECEK FAALİYETLER</t>
  </si>
  <si>
    <t xml:space="preserve">Bu dönemde de; </t>
  </si>
  <si>
    <t>Bütçe ödenekleri; Kurumumuzun faaliyet alanı içinde, ayrıntılı harcama programına uygun olarak bütçe giderlerinde tasarruf anlayışı ve etkinliğin sağlanmasına özen gösterilecektir.</t>
  </si>
  <si>
    <t>Ek 1: Bütçe Gider Gerçekleşmelerine ilişkin Tablo</t>
  </si>
  <si>
    <t>Ek 2: Bütçe Gelir Gerçekleşmelerine İlişkin Tablo</t>
  </si>
  <si>
    <t>sayfa 10</t>
  </si>
</sst>
</file>

<file path=xl/styles.xml><?xml version="1.0" encoding="utf-8"?>
<styleSheet xmlns="http://schemas.openxmlformats.org/spreadsheetml/2006/main">
  <numFmts count="3">
    <numFmt numFmtId="164" formatCode="GENERAL"/>
    <numFmt numFmtId="165" formatCode="#,##0"/>
    <numFmt numFmtId="166" formatCode="#,##0.00"/>
  </numFmts>
  <fonts count="10">
    <font>
      <sz val="10"/>
      <name val="Arial Tur"/>
      <family val="2"/>
    </font>
    <font>
      <sz val="10"/>
      <name val="Arial"/>
      <family val="0"/>
    </font>
    <font>
      <u val="single"/>
      <sz val="10"/>
      <color indexed="12"/>
      <name val="Arial Tur"/>
      <family val="2"/>
    </font>
    <font>
      <b/>
      <sz val="14"/>
      <name val="Arial Tur"/>
      <family val="2"/>
    </font>
    <font>
      <sz val="14"/>
      <name val="Arial Tur"/>
      <family val="2"/>
    </font>
    <font>
      <sz val="12"/>
      <name val="Arial Tur"/>
      <family val="2"/>
    </font>
    <font>
      <b/>
      <sz val="12"/>
      <name val="Arial Tur"/>
      <family val="2"/>
    </font>
    <font>
      <b/>
      <sz val="9"/>
      <name val="Arial Tur"/>
      <family val="2"/>
    </font>
    <font>
      <b/>
      <sz val="10"/>
      <name val="Arial Tur"/>
      <family val="2"/>
    </font>
    <font>
      <sz val="9"/>
      <name val="Arial Tur"/>
      <family val="2"/>
    </font>
  </fonts>
  <fills count="3">
    <fill>
      <patternFill/>
    </fill>
    <fill>
      <patternFill patternType="gray125"/>
    </fill>
    <fill>
      <patternFill patternType="solid">
        <fgColor indexed="9"/>
        <bgColor indexed="64"/>
      </patternFill>
    </fill>
  </fills>
  <borders count="5">
    <border>
      <left/>
      <right/>
      <top/>
      <bottom/>
      <diagonal/>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cellStyleXfs>
  <cellXfs count="70">
    <xf numFmtId="164" fontId="0" fillId="0" borderId="0" xfId="0" applyAlignment="1">
      <alignment/>
    </xf>
    <xf numFmtId="164" fontId="0" fillId="2" borderId="0" xfId="0" applyFill="1" applyAlignment="1">
      <alignment/>
    </xf>
    <xf numFmtId="164" fontId="2" fillId="0" borderId="0" xfId="20" applyNumberFormat="1" applyFill="1" applyBorder="1" applyAlignment="1" applyProtection="1">
      <alignment/>
      <protection/>
    </xf>
    <xf numFmtId="164" fontId="3" fillId="0" borderId="0" xfId="0" applyFont="1" applyBorder="1" applyAlignment="1">
      <alignment horizontal="center"/>
    </xf>
    <xf numFmtId="164" fontId="4" fillId="0" borderId="0" xfId="0" applyFont="1" applyAlignment="1">
      <alignment horizontal="center"/>
    </xf>
    <xf numFmtId="164" fontId="3" fillId="0" borderId="0" xfId="0" applyFont="1" applyAlignment="1">
      <alignment/>
    </xf>
    <xf numFmtId="164" fontId="5" fillId="0" borderId="0" xfId="0" applyFont="1" applyBorder="1" applyAlignment="1">
      <alignment horizontal="justify" wrapText="1"/>
    </xf>
    <xf numFmtId="164" fontId="5" fillId="0" borderId="0" xfId="0" applyFont="1" applyBorder="1" applyAlignment="1">
      <alignment horizontal="justify"/>
    </xf>
    <xf numFmtId="164" fontId="5" fillId="0" borderId="0" xfId="0" applyFont="1" applyBorder="1" applyAlignment="1">
      <alignment horizontal="center"/>
    </xf>
    <xf numFmtId="164" fontId="0" fillId="0" borderId="0" xfId="0" applyFont="1" applyAlignment="1">
      <alignment horizontal="right"/>
    </xf>
    <xf numFmtId="164" fontId="3" fillId="0" borderId="0" xfId="0" applyFont="1" applyBorder="1" applyAlignment="1">
      <alignment horizontal="left"/>
    </xf>
    <xf numFmtId="164" fontId="3" fillId="0" borderId="0" xfId="0" applyFont="1" applyAlignment="1">
      <alignment horizontal="center"/>
    </xf>
    <xf numFmtId="164" fontId="6" fillId="0" borderId="0" xfId="0" applyFont="1" applyBorder="1" applyAlignment="1">
      <alignment horizontal="left"/>
    </xf>
    <xf numFmtId="164" fontId="5" fillId="0" borderId="0" xfId="0" applyFont="1" applyBorder="1" applyAlignment="1">
      <alignment horizontal="justify" vertical="center" wrapText="1"/>
    </xf>
    <xf numFmtId="164" fontId="5" fillId="0" borderId="0" xfId="0" applyFont="1" applyAlignment="1">
      <alignment horizontal="left" wrapText="1"/>
    </xf>
    <xf numFmtId="164" fontId="5" fillId="0" borderId="0" xfId="0" applyFont="1" applyAlignment="1">
      <alignment horizontal="justify" wrapText="1"/>
    </xf>
    <xf numFmtId="164" fontId="0" fillId="0" borderId="0" xfId="0" applyFont="1" applyAlignment="1">
      <alignment horizontal="center" vertical="center" wrapText="1"/>
    </xf>
    <xf numFmtId="164" fontId="7" fillId="0" borderId="1" xfId="0" applyFont="1" applyBorder="1" applyAlignment="1">
      <alignment horizontal="center" vertical="center" wrapText="1"/>
    </xf>
    <xf numFmtId="164" fontId="7" fillId="0" borderId="1" xfId="0" applyFont="1" applyBorder="1" applyAlignment="1">
      <alignment wrapText="1" shrinkToFit="1"/>
    </xf>
    <xf numFmtId="165" fontId="8" fillId="0" borderId="1" xfId="0" applyNumberFormat="1" applyFont="1" applyBorder="1" applyAlignment="1">
      <alignment horizontal="right" vertical="center" wrapText="1"/>
    </xf>
    <xf numFmtId="166" fontId="8" fillId="0" borderId="1" xfId="0" applyNumberFormat="1" applyFont="1" applyBorder="1" applyAlignment="1">
      <alignment horizontal="center" vertical="center" wrapText="1"/>
    </xf>
    <xf numFmtId="164" fontId="7" fillId="0" borderId="1" xfId="0" applyFont="1" applyBorder="1" applyAlignment="1">
      <alignment wrapText="1"/>
    </xf>
    <xf numFmtId="165" fontId="8" fillId="0" borderId="0" xfId="0" applyNumberFormat="1" applyFont="1" applyAlignment="1">
      <alignment horizontal="right" vertical="center" wrapText="1"/>
    </xf>
    <xf numFmtId="164" fontId="7" fillId="0" borderId="0" xfId="0" applyFont="1" applyBorder="1" applyAlignment="1">
      <alignment wrapText="1"/>
    </xf>
    <xf numFmtId="165" fontId="7" fillId="0" borderId="0" xfId="0" applyNumberFormat="1" applyFont="1" applyBorder="1" applyAlignment="1">
      <alignment horizontal="center" vertical="center" wrapText="1"/>
    </xf>
    <xf numFmtId="165" fontId="8" fillId="0" borderId="0" xfId="0" applyNumberFormat="1" applyFont="1" applyBorder="1" applyAlignment="1">
      <alignment horizontal="center" vertical="center" wrapText="1"/>
    </xf>
    <xf numFmtId="164" fontId="7" fillId="0" borderId="0" xfId="0" applyFont="1" applyBorder="1" applyAlignment="1">
      <alignment vertical="center" wrapText="1"/>
    </xf>
    <xf numFmtId="165" fontId="9" fillId="0" borderId="0" xfId="0" applyNumberFormat="1" applyFont="1" applyBorder="1" applyAlignment="1">
      <alignment horizontal="center" vertical="center" wrapText="1"/>
    </xf>
    <xf numFmtId="164" fontId="5" fillId="0" borderId="0" xfId="0" applyNumberFormat="1" applyFont="1" applyBorder="1" applyAlignment="1">
      <alignment horizontal="justify" wrapText="1"/>
    </xf>
    <xf numFmtId="164" fontId="0" fillId="0" borderId="0" xfId="0" applyNumberFormat="1" applyFont="1" applyAlignment="1">
      <alignment/>
    </xf>
    <xf numFmtId="164" fontId="9" fillId="0" borderId="1" xfId="0" applyFont="1" applyBorder="1" applyAlignment="1">
      <alignment vertical="top" wrapText="1"/>
    </xf>
    <xf numFmtId="165" fontId="0" fillId="0" borderId="1" xfId="0" applyNumberFormat="1" applyFont="1" applyBorder="1" applyAlignment="1">
      <alignment horizontal="right" vertical="center" wrapText="1"/>
    </xf>
    <xf numFmtId="166" fontId="0" fillId="0" borderId="1" xfId="0" applyNumberFormat="1" applyFont="1" applyBorder="1" applyAlignment="1">
      <alignment horizontal="center" vertical="center" wrapText="1"/>
    </xf>
    <xf numFmtId="164" fontId="9" fillId="0" borderId="1" xfId="0" applyFont="1" applyBorder="1" applyAlignment="1">
      <alignment wrapText="1"/>
    </xf>
    <xf numFmtId="165" fontId="0" fillId="0" borderId="2" xfId="0" applyNumberFormat="1" applyFont="1" applyBorder="1" applyAlignment="1">
      <alignment horizontal="right" vertical="center" wrapText="1"/>
    </xf>
    <xf numFmtId="164" fontId="5" fillId="0" borderId="0" xfId="0" applyFont="1" applyAlignment="1">
      <alignment horizontal="justify"/>
    </xf>
    <xf numFmtId="165" fontId="0" fillId="0" borderId="3" xfId="0" applyNumberFormat="1" applyFont="1" applyBorder="1" applyAlignment="1">
      <alignment horizontal="right" vertical="center" wrapText="1"/>
    </xf>
    <xf numFmtId="164" fontId="5" fillId="0" borderId="0" xfId="0" applyNumberFormat="1" applyFont="1" applyAlignment="1">
      <alignment horizontal="justify" wrapText="1"/>
    </xf>
    <xf numFmtId="165" fontId="8" fillId="0" borderId="1" xfId="0" applyNumberFormat="1" applyFont="1" applyBorder="1" applyAlignment="1">
      <alignment vertical="center" wrapText="1"/>
    </xf>
    <xf numFmtId="164" fontId="9" fillId="0" borderId="1" xfId="0" applyFont="1" applyBorder="1" applyAlignment="1">
      <alignment vertical="center" wrapText="1"/>
    </xf>
    <xf numFmtId="165" fontId="0" fillId="0" borderId="1" xfId="0" applyNumberFormat="1" applyFont="1" applyBorder="1" applyAlignment="1">
      <alignment vertical="center" wrapText="1"/>
    </xf>
    <xf numFmtId="165" fontId="1" fillId="0" borderId="1" xfId="0" applyNumberFormat="1" applyFont="1" applyBorder="1" applyAlignment="1">
      <alignment vertical="center"/>
    </xf>
    <xf numFmtId="165" fontId="1" fillId="0" borderId="1" xfId="0" applyNumberFormat="1" applyFont="1" applyBorder="1" applyAlignment="1">
      <alignment vertical="center" wrapText="1"/>
    </xf>
    <xf numFmtId="166" fontId="0" fillId="0" borderId="4" xfId="0" applyNumberFormat="1" applyFont="1" applyBorder="1" applyAlignment="1">
      <alignment horizontal="center" vertical="center" wrapText="1"/>
    </xf>
    <xf numFmtId="164" fontId="7" fillId="0" borderId="1" xfId="0" applyFont="1" applyBorder="1" applyAlignment="1">
      <alignment horizontal="left" vertical="center" wrapText="1"/>
    </xf>
    <xf numFmtId="165" fontId="8" fillId="0" borderId="1" xfId="0" applyNumberFormat="1" applyFont="1" applyBorder="1" applyAlignment="1">
      <alignment horizontal="center" vertical="center" wrapText="1"/>
    </xf>
    <xf numFmtId="165" fontId="0" fillId="0" borderId="1" xfId="0" applyNumberFormat="1" applyFont="1" applyBorder="1" applyAlignment="1">
      <alignment horizontal="center" vertical="center" wrapText="1"/>
    </xf>
    <xf numFmtId="164" fontId="9" fillId="0" borderId="0" xfId="0" applyFont="1" applyBorder="1" applyAlignment="1">
      <alignment vertical="top" wrapText="1"/>
    </xf>
    <xf numFmtId="165" fontId="0" fillId="0" borderId="0" xfId="0" applyNumberFormat="1" applyFont="1" applyBorder="1" applyAlignment="1">
      <alignment horizontal="center" vertical="center" wrapText="1"/>
    </xf>
    <xf numFmtId="166" fontId="0" fillId="0" borderId="0" xfId="0" applyNumberFormat="1" applyFont="1" applyBorder="1" applyAlignment="1">
      <alignment horizontal="center" vertical="center" wrapText="1"/>
    </xf>
    <xf numFmtId="166" fontId="8" fillId="0" borderId="0" xfId="0" applyNumberFormat="1" applyFont="1" applyBorder="1" applyAlignment="1">
      <alignment horizontal="center" vertical="center" wrapText="1"/>
    </xf>
    <xf numFmtId="166" fontId="9" fillId="0" borderId="0" xfId="0" applyNumberFormat="1" applyFont="1" applyBorder="1" applyAlignment="1">
      <alignment horizontal="center" vertical="center" wrapText="1"/>
    </xf>
    <xf numFmtId="165" fontId="1" fillId="0" borderId="1" xfId="0" applyNumberFormat="1" applyFont="1" applyBorder="1" applyAlignment="1">
      <alignment horizontal="right" vertical="center" wrapText="1"/>
    </xf>
    <xf numFmtId="165" fontId="1" fillId="0" borderId="1" xfId="0" applyNumberFormat="1" applyFont="1" applyBorder="1" applyAlignment="1">
      <alignment horizontal="right" vertical="center"/>
    </xf>
    <xf numFmtId="164" fontId="5" fillId="0" borderId="0" xfId="0" applyNumberFormat="1" applyFont="1" applyBorder="1" applyAlignment="1">
      <alignment horizontal="justify" vertical="center" wrapText="1"/>
    </xf>
    <xf numFmtId="164" fontId="0" fillId="0" borderId="0" xfId="0" applyNumberFormat="1" applyFont="1" applyAlignment="1">
      <alignment horizontal="center" vertical="center" wrapText="1"/>
    </xf>
    <xf numFmtId="164" fontId="7" fillId="0" borderId="1" xfId="0" applyFont="1" applyBorder="1" applyAlignment="1">
      <alignment vertical="center" wrapText="1" shrinkToFit="1"/>
    </xf>
    <xf numFmtId="164" fontId="7" fillId="0" borderId="1" xfId="0" applyFont="1" applyBorder="1" applyAlignment="1">
      <alignment vertical="center" wrapText="1"/>
    </xf>
    <xf numFmtId="164" fontId="9" fillId="0" borderId="0" xfId="0" applyFont="1" applyBorder="1" applyAlignment="1">
      <alignment vertical="center" wrapText="1"/>
    </xf>
    <xf numFmtId="165" fontId="7" fillId="0" borderId="1" xfId="0" applyNumberFormat="1" applyFont="1" applyBorder="1" applyAlignment="1">
      <alignment horizontal="right" vertical="center" wrapText="1"/>
    </xf>
    <xf numFmtId="166" fontId="7" fillId="0" borderId="1" xfId="0" applyNumberFormat="1" applyFont="1" applyBorder="1" applyAlignment="1">
      <alignment horizontal="center" vertical="center" wrapText="1"/>
    </xf>
    <xf numFmtId="165" fontId="9" fillId="0" borderId="1" xfId="0" applyNumberFormat="1" applyFont="1" applyBorder="1" applyAlignment="1">
      <alignment horizontal="right" vertical="center" wrapText="1"/>
    </xf>
    <xf numFmtId="166" fontId="9" fillId="0" borderId="1" xfId="0" applyNumberFormat="1" applyFont="1" applyBorder="1" applyAlignment="1">
      <alignment horizontal="center" vertical="center" wrapText="1"/>
    </xf>
    <xf numFmtId="164" fontId="3" fillId="0" borderId="0" xfId="0" applyFont="1" applyBorder="1" applyAlignment="1">
      <alignment horizontal="justify" vertical="center"/>
    </xf>
    <xf numFmtId="164" fontId="6" fillId="0" borderId="1" xfId="0" applyFont="1" applyBorder="1" applyAlignment="1">
      <alignment horizontal="left"/>
    </xf>
    <xf numFmtId="164" fontId="5" fillId="0" borderId="1" xfId="0" applyFont="1" applyBorder="1" applyAlignment="1">
      <alignment horizontal="left"/>
    </xf>
    <xf numFmtId="166" fontId="5" fillId="0" borderId="1" xfId="0" applyNumberFormat="1" applyFont="1" applyBorder="1" applyAlignment="1">
      <alignment horizontal="right"/>
    </xf>
    <xf numFmtId="164" fontId="3" fillId="0" borderId="0" xfId="0" applyFont="1" applyBorder="1" applyAlignment="1">
      <alignment horizontal="justify"/>
    </xf>
    <xf numFmtId="164" fontId="5" fillId="0" borderId="0" xfId="0" applyFont="1" applyAlignment="1">
      <alignment/>
    </xf>
    <xf numFmtId="164" fontId="0" fillId="0" borderId="0" xfId="0" applyFont="1" applyBorder="1" applyAlignment="1">
      <alignment horizontal="right"/>
    </xf>
  </cellXfs>
  <cellStyles count="7">
    <cellStyle name="Normal" xfId="0"/>
    <cellStyle name="Comma" xfId="15"/>
    <cellStyle name="Comma [0]" xfId="16"/>
    <cellStyle name="Currency" xfId="17"/>
    <cellStyle name="Currency [0]" xfId="18"/>
    <cellStyle name="Percent" xfId="19"/>
    <cellStyle name="Hyperlink"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uyapData/Dys2/UYAP/2011%20KURUMSAL%20BEKLENT&#304;LER%20RAPORU/2009%20B&#252;t&#231;e%20Gider%20Ger&#231;ekle&#351;melerine%20&#304;li&#351;kin%20Tablo.xls" TargetMode="External" /><Relationship Id="rId2" Type="http://schemas.openxmlformats.org/officeDocument/2006/relationships/hyperlink" Target="uyapData/Dys2/UYAP/2011%20KURUMSAL%20BEKLENT&#304;LER%20RAPORU/2009%20B&#252;t&#231;e%20Gelir%20Ger&#231;ekle&#351;melerine%20&#304;li&#351;kin%20Tablo.xls" TargetMode="External" /></Relationships>
</file>

<file path=xl/worksheets/sheet1.xml><?xml version="1.0" encoding="utf-8"?>
<worksheet xmlns="http://schemas.openxmlformats.org/spreadsheetml/2006/main" xmlns:r="http://schemas.openxmlformats.org/officeDocument/2006/relationships">
  <dimension ref="A1:M391"/>
  <sheetViews>
    <sheetView tabSelected="1" zoomScale="83" zoomScaleNormal="83" workbookViewId="0" topLeftCell="A61">
      <selection activeCell="M86" sqref="M86"/>
    </sheetView>
  </sheetViews>
  <sheetFormatPr defaultColWidth="9.00390625" defaultRowHeight="12.75"/>
  <cols>
    <col min="1" max="1" width="17.625" style="0" customWidth="1"/>
    <col min="2" max="2" width="12.875" style="0" customWidth="1"/>
    <col min="3" max="3" width="13.375" style="0" customWidth="1"/>
    <col min="4" max="4" width="10.875" style="0" customWidth="1"/>
    <col min="5" max="5" width="13.25390625" style="0" customWidth="1"/>
    <col min="6" max="7" width="13.125" style="0" customWidth="1"/>
    <col min="8" max="8" width="10.875" style="0" customWidth="1"/>
    <col min="10" max="10" width="9.125" style="1" customWidth="1"/>
  </cols>
  <sheetData>
    <row r="1" ht="12.75">
      <c r="A1" s="2"/>
    </row>
    <row r="2" spans="1:8" ht="17.25">
      <c r="A2" s="3" t="s">
        <v>0</v>
      </c>
      <c r="B2" s="3"/>
      <c r="C2" s="3"/>
      <c r="D2" s="3"/>
      <c r="E2" s="3"/>
      <c r="F2" s="3"/>
      <c r="G2" s="3"/>
      <c r="H2" s="3"/>
    </row>
    <row r="3" spans="1:8" ht="17.25">
      <c r="A3" s="4"/>
      <c r="B3" s="4"/>
      <c r="C3" s="4"/>
      <c r="D3" s="4"/>
      <c r="E3" s="4"/>
      <c r="F3" s="4"/>
      <c r="G3" s="4"/>
      <c r="H3" s="4"/>
    </row>
    <row r="4" spans="1:8" ht="17.25">
      <c r="A4" s="3" t="s">
        <v>1</v>
      </c>
      <c r="B4" s="3"/>
      <c r="C4" s="3"/>
      <c r="D4" s="3"/>
      <c r="E4" s="3"/>
      <c r="F4" s="3"/>
      <c r="G4" s="3"/>
      <c r="H4" s="3"/>
    </row>
    <row r="8" ht="17.25">
      <c r="A8" s="5" t="s">
        <v>2</v>
      </c>
    </row>
    <row r="9" ht="21" customHeight="1"/>
    <row r="10" spans="1:8" ht="105.75" customHeight="1">
      <c r="A10" s="6" t="s">
        <v>3</v>
      </c>
      <c r="B10" s="6"/>
      <c r="C10" s="6"/>
      <c r="D10" s="6"/>
      <c r="E10" s="6"/>
      <c r="F10" s="6"/>
      <c r="G10" s="6"/>
      <c r="H10" s="6"/>
    </row>
    <row r="11" ht="32.25" customHeight="1"/>
    <row r="12" spans="1:8" ht="78.75" customHeight="1">
      <c r="A12" s="6" t="s">
        <v>4</v>
      </c>
      <c r="B12" s="6"/>
      <c r="C12" s="6"/>
      <c r="D12" s="6"/>
      <c r="E12" s="6"/>
      <c r="F12" s="6"/>
      <c r="G12" s="6"/>
      <c r="H12" s="6"/>
    </row>
    <row r="13" ht="26.25" customHeight="1"/>
    <row r="14" spans="1:8" ht="51" customHeight="1">
      <c r="A14" s="7" t="s">
        <v>5</v>
      </c>
      <c r="B14" s="7"/>
      <c r="C14" s="7"/>
      <c r="D14" s="7"/>
      <c r="E14" s="7"/>
      <c r="F14" s="7"/>
      <c r="G14" s="7"/>
      <c r="H14" s="7"/>
    </row>
    <row r="20" spans="5:8" ht="15">
      <c r="E20" s="8" t="s">
        <v>6</v>
      </c>
      <c r="F20" s="8"/>
      <c r="G20" s="8"/>
      <c r="H20" s="8"/>
    </row>
    <row r="21" spans="5:8" ht="15">
      <c r="E21" s="8" t="s">
        <v>7</v>
      </c>
      <c r="F21" s="8"/>
      <c r="G21" s="8"/>
      <c r="H21" s="8"/>
    </row>
    <row r="22" spans="5:8" ht="15">
      <c r="E22" s="8" t="s">
        <v>8</v>
      </c>
      <c r="F22" s="8"/>
      <c r="G22" s="8"/>
      <c r="H22" s="8"/>
    </row>
    <row r="36" ht="12.75">
      <c r="H36" s="9" t="s">
        <v>9</v>
      </c>
    </row>
    <row r="37" spans="1:8" ht="17.25">
      <c r="A37" s="10" t="s">
        <v>10</v>
      </c>
      <c r="B37" s="10"/>
      <c r="C37" s="10"/>
      <c r="D37" s="10"/>
      <c r="E37" s="10"/>
      <c r="F37" s="10"/>
      <c r="G37" s="10"/>
      <c r="H37" s="10"/>
    </row>
    <row r="38" spans="1:8" ht="17.25">
      <c r="A38" s="11"/>
      <c r="B38" s="4"/>
      <c r="C38" s="4"/>
      <c r="D38" s="4"/>
      <c r="E38" s="4"/>
      <c r="F38" s="4"/>
      <c r="G38" s="4"/>
      <c r="H38" s="4"/>
    </row>
    <row r="39" spans="1:8" ht="15">
      <c r="A39" s="12" t="s">
        <v>11</v>
      </c>
      <c r="B39" s="12"/>
      <c r="C39" s="12"/>
      <c r="D39" s="12"/>
      <c r="E39" s="12"/>
      <c r="F39" s="12"/>
      <c r="G39" s="12"/>
      <c r="H39" s="12"/>
    </row>
    <row r="40" spans="1:8" ht="17.25">
      <c r="A40" s="11"/>
      <c r="B40" s="4"/>
      <c r="C40" s="4"/>
      <c r="D40" s="4"/>
      <c r="E40" s="4"/>
      <c r="F40" s="4"/>
      <c r="G40" s="4"/>
      <c r="H40" s="4"/>
    </row>
    <row r="41" spans="1:8" ht="18.75" customHeight="1">
      <c r="A41" s="13" t="s">
        <v>12</v>
      </c>
      <c r="B41" s="13"/>
      <c r="C41" s="13"/>
      <c r="D41" s="13"/>
      <c r="E41" s="13"/>
      <c r="F41" s="13"/>
      <c r="G41" s="13"/>
      <c r="H41" s="13"/>
    </row>
    <row r="42" spans="1:8" ht="18.75" customHeight="1">
      <c r="A42" s="13"/>
      <c r="B42" s="13"/>
      <c r="C42" s="13"/>
      <c r="D42" s="13"/>
      <c r="E42" s="13"/>
      <c r="F42" s="13"/>
      <c r="G42" s="13"/>
      <c r="H42" s="13"/>
    </row>
    <row r="43" spans="1:8" ht="25.5" customHeight="1">
      <c r="A43" s="13"/>
      <c r="B43" s="13"/>
      <c r="C43" s="13"/>
      <c r="D43" s="13"/>
      <c r="E43" s="13"/>
      <c r="F43" s="13"/>
      <c r="G43" s="13"/>
      <c r="H43" s="13"/>
    </row>
    <row r="44" spans="1:8" ht="23.25" customHeight="1">
      <c r="A44" s="13"/>
      <c r="B44" s="13"/>
      <c r="C44" s="13"/>
      <c r="D44" s="13"/>
      <c r="E44" s="13"/>
      <c r="F44" s="13"/>
      <c r="G44" s="13"/>
      <c r="H44" s="13"/>
    </row>
    <row r="45" spans="1:8" ht="23.25" customHeight="1">
      <c r="A45" s="13"/>
      <c r="B45" s="13"/>
      <c r="C45" s="13"/>
      <c r="D45" s="13"/>
      <c r="E45" s="13"/>
      <c r="F45" s="13"/>
      <c r="G45" s="13"/>
      <c r="H45" s="13"/>
    </row>
    <row r="46" spans="1:8" ht="16.5" customHeight="1">
      <c r="A46" s="14"/>
      <c r="B46" s="14"/>
      <c r="C46" s="14"/>
      <c r="D46" s="14"/>
      <c r="E46" s="14"/>
      <c r="F46" s="14"/>
      <c r="G46" s="14"/>
      <c r="H46" s="14"/>
    </row>
    <row r="47" spans="1:8" ht="16.5" customHeight="1">
      <c r="A47" s="6" t="s">
        <v>13</v>
      </c>
      <c r="B47" s="6"/>
      <c r="C47" s="6"/>
      <c r="D47" s="6"/>
      <c r="E47" s="6"/>
      <c r="F47" s="6"/>
      <c r="G47" s="6"/>
      <c r="H47" s="6"/>
    </row>
    <row r="48" spans="1:8" ht="25.5" customHeight="1">
      <c r="A48" s="6"/>
      <c r="B48" s="6"/>
      <c r="C48" s="6"/>
      <c r="D48" s="6"/>
      <c r="E48" s="6"/>
      <c r="F48" s="6"/>
      <c r="G48" s="6"/>
      <c r="H48" s="6"/>
    </row>
    <row r="49" spans="1:8" ht="15" customHeight="1">
      <c r="A49" s="15"/>
      <c r="B49" s="15"/>
      <c r="C49" s="15"/>
      <c r="D49" s="15"/>
      <c r="E49" s="15"/>
      <c r="F49" s="15"/>
      <c r="G49" s="15"/>
      <c r="H49" s="15"/>
    </row>
    <row r="50" ht="19.5" customHeight="1">
      <c r="A50" s="16" t="s">
        <v>14</v>
      </c>
    </row>
    <row r="51" spans="1:8" ht="12.75" customHeight="1">
      <c r="A51" s="17" t="s">
        <v>15</v>
      </c>
      <c r="B51" s="17" t="s">
        <v>16</v>
      </c>
      <c r="C51" s="17" t="s">
        <v>17</v>
      </c>
      <c r="D51" s="17" t="s">
        <v>18</v>
      </c>
      <c r="E51" s="17" t="s">
        <v>19</v>
      </c>
      <c r="F51" s="17" t="s">
        <v>20</v>
      </c>
      <c r="G51" s="17" t="s">
        <v>21</v>
      </c>
      <c r="H51" s="17" t="s">
        <v>22</v>
      </c>
    </row>
    <row r="52" spans="1:8" ht="12.75">
      <c r="A52" s="17"/>
      <c r="B52" s="17"/>
      <c r="C52" s="17"/>
      <c r="D52" s="17"/>
      <c r="E52" s="17"/>
      <c r="F52" s="17"/>
      <c r="G52" s="17"/>
      <c r="H52" s="17"/>
    </row>
    <row r="53" spans="1:8" ht="12.75">
      <c r="A53" s="17"/>
      <c r="B53" s="17"/>
      <c r="C53" s="17"/>
      <c r="D53" s="17"/>
      <c r="E53" s="17"/>
      <c r="F53" s="17"/>
      <c r="G53" s="17"/>
      <c r="H53" s="17"/>
    </row>
    <row r="54" spans="1:8" ht="12.75">
      <c r="A54" s="17"/>
      <c r="B54" s="17"/>
      <c r="C54" s="17"/>
      <c r="D54" s="17"/>
      <c r="E54" s="17"/>
      <c r="F54" s="17"/>
      <c r="G54" s="17"/>
      <c r="H54" s="17"/>
    </row>
    <row r="55" spans="1:8" ht="8.25" customHeight="1">
      <c r="A55" s="17"/>
      <c r="B55" s="17"/>
      <c r="C55" s="17"/>
      <c r="D55" s="17"/>
      <c r="E55" s="17"/>
      <c r="F55" s="17"/>
      <c r="G55" s="17"/>
      <c r="H55" s="17"/>
    </row>
    <row r="56" spans="1:8" ht="12.75" hidden="1">
      <c r="A56" s="17"/>
      <c r="B56" s="17"/>
      <c r="C56" s="17"/>
      <c r="D56" s="17"/>
      <c r="E56" s="17"/>
      <c r="F56" s="17"/>
      <c r="G56" s="17"/>
      <c r="H56" s="17"/>
    </row>
    <row r="57" spans="1:8" ht="37.5" customHeight="1">
      <c r="A57" s="18" t="s">
        <v>23</v>
      </c>
      <c r="B57" s="19">
        <v>19990475</v>
      </c>
      <c r="C57" s="19">
        <v>7853720</v>
      </c>
      <c r="D57" s="19">
        <v>20404000</v>
      </c>
      <c r="E57" s="19">
        <v>10839937</v>
      </c>
      <c r="F57" s="20">
        <f>C57/B57*100</f>
        <v>39.28731058166452</v>
      </c>
      <c r="G57" s="20">
        <f>E57/D57*100</f>
        <v>53.12652911193884</v>
      </c>
      <c r="H57" s="20">
        <f>(E57-C57)/C57*100</f>
        <v>38.022962366878374</v>
      </c>
    </row>
    <row r="58" spans="1:8" ht="48.75" customHeight="1">
      <c r="A58" s="21" t="s">
        <v>24</v>
      </c>
      <c r="B58" s="19">
        <v>1811846</v>
      </c>
      <c r="C58" s="19">
        <v>686884</v>
      </c>
      <c r="D58" s="19">
        <v>2028000</v>
      </c>
      <c r="E58" s="19">
        <v>1026118</v>
      </c>
      <c r="F58" s="20">
        <f>C58/B58*100</f>
        <v>37.91072751216163</v>
      </c>
      <c r="G58" s="20">
        <f>E58/D58*100</f>
        <v>50.597534516765286</v>
      </c>
      <c r="H58" s="20">
        <f>(E58-C58)/C58*100</f>
        <v>49.387378363741185</v>
      </c>
    </row>
    <row r="59" spans="1:8" ht="36" customHeight="1">
      <c r="A59" s="21" t="s">
        <v>25</v>
      </c>
      <c r="B59" s="19">
        <v>980873695.3</v>
      </c>
      <c r="C59" s="19">
        <v>351068002</v>
      </c>
      <c r="D59" s="22">
        <v>293764000</v>
      </c>
      <c r="E59" s="19">
        <v>556497445.5</v>
      </c>
      <c r="F59" s="20">
        <f>C59/B59*100</f>
        <v>35.79135659180114</v>
      </c>
      <c r="G59" s="20">
        <f>E59/D59*100</f>
        <v>189.4369104110783</v>
      </c>
      <c r="H59" s="20">
        <f>(E59-C59)/C59*100</f>
        <v>58.51557029683383</v>
      </c>
    </row>
    <row r="60" spans="1:8" ht="39" customHeight="1">
      <c r="A60" s="21" t="s">
        <v>26</v>
      </c>
      <c r="B60" s="19">
        <v>0</v>
      </c>
      <c r="C60" s="19">
        <v>0</v>
      </c>
      <c r="D60" s="19">
        <v>1754000</v>
      </c>
      <c r="E60" s="19">
        <v>0</v>
      </c>
      <c r="F60" s="20">
        <v>0</v>
      </c>
      <c r="G60" s="20">
        <f>E60/D60*100</f>
        <v>0</v>
      </c>
      <c r="H60" s="20">
        <v>0</v>
      </c>
    </row>
    <row r="61" spans="1:8" ht="43.5" customHeight="1">
      <c r="A61" s="21" t="s">
        <v>27</v>
      </c>
      <c r="B61" s="19">
        <v>995828066.2</v>
      </c>
      <c r="C61" s="19">
        <v>444369074</v>
      </c>
      <c r="D61" s="19">
        <v>587300000</v>
      </c>
      <c r="E61" s="19">
        <v>437076631.5</v>
      </c>
      <c r="F61" s="20">
        <f>C61/B61*100</f>
        <v>44.62307190192748</v>
      </c>
      <c r="G61" s="20">
        <f>E61/D61*100</f>
        <v>74.42135731312788</v>
      </c>
      <c r="H61" s="20">
        <f>(E61-C61)/C61*100</f>
        <v>-1.6410778622276492</v>
      </c>
    </row>
    <row r="62" spans="1:8" ht="59.25" customHeight="1">
      <c r="A62" s="21" t="s">
        <v>28</v>
      </c>
      <c r="B62" s="19">
        <f>(B57+B58+B59+B60+B61)-1</f>
        <v>1998504081.5</v>
      </c>
      <c r="C62" s="19">
        <f>C57+C58+C59+C60+C61</f>
        <v>803977680</v>
      </c>
      <c r="D62" s="19">
        <f>D57+D58+D59+D60+D61</f>
        <v>905250000</v>
      </c>
      <c r="E62" s="19">
        <f>E57+E58+E59+E60+E61</f>
        <v>1005440132</v>
      </c>
      <c r="F62" s="20">
        <f>C62/B62*100</f>
        <v>40.22897363294677</v>
      </c>
      <c r="G62" s="20">
        <f>E62/D62*100</f>
        <v>111.06767544877106</v>
      </c>
      <c r="H62" s="20">
        <f>(E62-C62)/C62*100</f>
        <v>25.058214551428843</v>
      </c>
    </row>
    <row r="63" spans="1:8" ht="12.75">
      <c r="A63" s="23"/>
      <c r="B63" s="24"/>
      <c r="C63" s="24"/>
      <c r="D63" s="24"/>
      <c r="E63" s="24"/>
      <c r="F63" s="25"/>
      <c r="G63" s="25"/>
      <c r="H63" s="24"/>
    </row>
    <row r="64" spans="1:8" ht="12.75">
      <c r="A64" s="26"/>
      <c r="B64" s="24"/>
      <c r="C64" s="24"/>
      <c r="D64" s="24"/>
      <c r="E64" s="24"/>
      <c r="F64" s="24"/>
      <c r="G64" s="24"/>
      <c r="H64" s="24"/>
    </row>
    <row r="65" spans="1:8" ht="12.75">
      <c r="A65" s="26"/>
      <c r="B65" s="24"/>
      <c r="C65" s="24"/>
      <c r="D65" s="24"/>
      <c r="E65" s="24"/>
      <c r="F65" s="24"/>
      <c r="G65" s="24"/>
      <c r="H65" s="24"/>
    </row>
    <row r="66" spans="1:8" ht="12.75">
      <c r="A66" s="26"/>
      <c r="B66" s="24"/>
      <c r="C66" s="24"/>
      <c r="D66" s="24"/>
      <c r="E66" s="24"/>
      <c r="F66" s="24"/>
      <c r="G66" s="24"/>
      <c r="H66" s="24"/>
    </row>
    <row r="67" spans="1:8" ht="12.75">
      <c r="A67" s="26"/>
      <c r="B67" s="24"/>
      <c r="C67" s="24"/>
      <c r="D67" s="24"/>
      <c r="E67" s="24"/>
      <c r="F67" s="24"/>
      <c r="G67" s="24"/>
      <c r="H67" s="24"/>
    </row>
    <row r="68" spans="1:8" ht="12.75">
      <c r="A68" s="26"/>
      <c r="B68" s="24"/>
      <c r="C68" s="24"/>
      <c r="D68" s="24"/>
      <c r="E68" s="24"/>
      <c r="F68" s="24"/>
      <c r="G68" s="24"/>
      <c r="H68" s="24"/>
    </row>
    <row r="69" spans="1:8" ht="12.75">
      <c r="A69" s="26"/>
      <c r="B69" s="24"/>
      <c r="C69" s="24"/>
      <c r="D69" s="24"/>
      <c r="E69" s="24"/>
      <c r="F69" s="24"/>
      <c r="G69" s="24"/>
      <c r="H69" s="24"/>
    </row>
    <row r="70" spans="1:8" ht="12.75">
      <c r="A70" s="26"/>
      <c r="B70" s="24"/>
      <c r="C70" s="24"/>
      <c r="D70" s="24"/>
      <c r="E70" s="24"/>
      <c r="F70" s="24"/>
      <c r="G70" s="24"/>
      <c r="H70" s="24"/>
    </row>
    <row r="71" spans="1:8" ht="12.75">
      <c r="A71" s="26"/>
      <c r="B71" s="24"/>
      <c r="C71" s="24"/>
      <c r="D71" s="24"/>
      <c r="E71" s="24"/>
      <c r="F71" s="24"/>
      <c r="G71" s="24"/>
      <c r="H71" s="27" t="s">
        <v>29</v>
      </c>
    </row>
    <row r="72" spans="1:8" ht="21.75" customHeight="1">
      <c r="A72" s="26"/>
      <c r="B72" s="24"/>
      <c r="C72" s="24"/>
      <c r="D72" s="24"/>
      <c r="E72" s="24"/>
      <c r="F72" s="24"/>
      <c r="G72" s="24"/>
      <c r="H72" s="27"/>
    </row>
    <row r="73" spans="1:8" ht="27.75" customHeight="1">
      <c r="A73" s="12" t="s">
        <v>30</v>
      </c>
      <c r="B73" s="12"/>
      <c r="C73" s="12"/>
      <c r="D73" s="12"/>
      <c r="E73" s="12"/>
      <c r="F73" s="12"/>
      <c r="G73" s="12"/>
      <c r="H73" s="12"/>
    </row>
    <row r="74" spans="1:8" ht="12.75" customHeight="1">
      <c r="A74" s="28" t="s">
        <v>31</v>
      </c>
      <c r="B74" s="28"/>
      <c r="C74" s="28"/>
      <c r="D74" s="28"/>
      <c r="E74" s="28"/>
      <c r="F74" s="28"/>
      <c r="G74" s="28"/>
      <c r="H74" s="28"/>
    </row>
    <row r="75" spans="1:8" ht="18.75" customHeight="1">
      <c r="A75" s="28"/>
      <c r="B75" s="28"/>
      <c r="C75" s="28"/>
      <c r="D75" s="28"/>
      <c r="E75" s="28"/>
      <c r="F75" s="28"/>
      <c r="G75" s="28"/>
      <c r="H75" s="28"/>
    </row>
    <row r="76" spans="1:8" ht="27.75" customHeight="1">
      <c r="A76" s="28"/>
      <c r="B76" s="28"/>
      <c r="C76" s="28"/>
      <c r="D76" s="28"/>
      <c r="E76" s="28"/>
      <c r="F76" s="28"/>
      <c r="G76" s="28"/>
      <c r="H76" s="28"/>
    </row>
    <row r="77" spans="1:8" ht="12.75">
      <c r="A77" s="28"/>
      <c r="B77" s="28"/>
      <c r="C77" s="28"/>
      <c r="D77" s="28"/>
      <c r="E77" s="28"/>
      <c r="F77" s="28"/>
      <c r="G77" s="28"/>
      <c r="H77" s="28"/>
    </row>
    <row r="78" ht="12.75" customHeight="1"/>
    <row r="79" spans="1:8" ht="21.75" customHeight="1">
      <c r="A79" s="7" t="s">
        <v>32</v>
      </c>
      <c r="B79" s="7"/>
      <c r="C79" s="7"/>
      <c r="D79" s="7"/>
      <c r="E79" s="7"/>
      <c r="F79" s="7"/>
      <c r="G79" s="7"/>
      <c r="H79" s="7"/>
    </row>
    <row r="80" spans="1:8" ht="12.75" customHeight="1" hidden="1">
      <c r="A80" s="7"/>
      <c r="B80" s="7"/>
      <c r="C80" s="7"/>
      <c r="D80" s="7"/>
      <c r="E80" s="7"/>
      <c r="F80" s="7"/>
      <c r="G80" s="7"/>
      <c r="H80" s="7"/>
    </row>
    <row r="81" ht="12.75" customHeight="1">
      <c r="A81" s="16"/>
    </row>
    <row r="82" ht="19.5" customHeight="1">
      <c r="A82" s="16" t="s">
        <v>33</v>
      </c>
    </row>
    <row r="83" spans="1:8" ht="20.25" customHeight="1">
      <c r="A83" s="17" t="s">
        <v>15</v>
      </c>
      <c r="B83" s="17" t="s">
        <v>16</v>
      </c>
      <c r="C83" s="17" t="s">
        <v>17</v>
      </c>
      <c r="D83" s="17" t="s">
        <v>18</v>
      </c>
      <c r="E83" s="17" t="s">
        <v>19</v>
      </c>
      <c r="F83" s="17" t="s">
        <v>20</v>
      </c>
      <c r="G83" s="17" t="s">
        <v>21</v>
      </c>
      <c r="H83" s="17" t="s">
        <v>22</v>
      </c>
    </row>
    <row r="84" spans="1:13" ht="24" customHeight="1">
      <c r="A84" s="17"/>
      <c r="B84" s="17"/>
      <c r="C84" s="17"/>
      <c r="D84" s="17"/>
      <c r="E84" s="17"/>
      <c r="F84" s="17"/>
      <c r="G84" s="17"/>
      <c r="H84" s="17"/>
      <c r="M84" s="29" t="s">
        <v>34</v>
      </c>
    </row>
    <row r="85" spans="1:8" ht="14.25" customHeight="1">
      <c r="A85" s="17"/>
      <c r="B85" s="17"/>
      <c r="C85" s="17"/>
      <c r="D85" s="17"/>
      <c r="E85" s="17"/>
      <c r="F85" s="17"/>
      <c r="G85" s="17"/>
      <c r="H85" s="17"/>
    </row>
    <row r="86" spans="1:8" ht="8.25" customHeight="1">
      <c r="A86" s="17"/>
      <c r="B86" s="17"/>
      <c r="C86" s="17"/>
      <c r="D86" s="17"/>
      <c r="E86" s="17"/>
      <c r="F86" s="17"/>
      <c r="G86" s="17"/>
      <c r="H86" s="17"/>
    </row>
    <row r="87" spans="1:8" ht="12.75" customHeight="1" hidden="1">
      <c r="A87" s="17"/>
      <c r="B87" s="17"/>
      <c r="C87" s="17"/>
      <c r="D87" s="17"/>
      <c r="E87" s="17"/>
      <c r="F87" s="17"/>
      <c r="G87" s="17"/>
      <c r="H87" s="17"/>
    </row>
    <row r="88" spans="1:8" ht="12.75" hidden="1">
      <c r="A88" s="17"/>
      <c r="B88" s="17"/>
      <c r="C88" s="17"/>
      <c r="D88" s="17"/>
      <c r="E88" s="17"/>
      <c r="F88" s="17"/>
      <c r="G88" s="17"/>
      <c r="H88" s="17"/>
    </row>
    <row r="89" spans="1:8" ht="33.75" customHeight="1">
      <c r="A89" s="18" t="s">
        <v>23</v>
      </c>
      <c r="B89" s="19">
        <f>B90+B91</f>
        <v>19990475</v>
      </c>
      <c r="C89" s="19">
        <f>C90+C91</f>
        <v>7853720.3</v>
      </c>
      <c r="D89" s="19">
        <f>D90+D91</f>
        <v>20404000</v>
      </c>
      <c r="E89" s="19">
        <f>E90+E91</f>
        <v>10839937</v>
      </c>
      <c r="F89" s="20">
        <f>C89/B89*100</f>
        <v>39.28731208237923</v>
      </c>
      <c r="G89" s="20">
        <f>E89/D89*100</f>
        <v>53.12652911193884</v>
      </c>
      <c r="H89" s="20">
        <f>(E89-C89)/C89*100</f>
        <v>38.02295709461413</v>
      </c>
    </row>
    <row r="90" spans="1:8" ht="21.75" customHeight="1">
      <c r="A90" s="30" t="s">
        <v>35</v>
      </c>
      <c r="B90" s="31">
        <v>1680651</v>
      </c>
      <c r="C90" s="31">
        <v>743051.8</v>
      </c>
      <c r="D90" s="31">
        <v>1782000</v>
      </c>
      <c r="E90" s="31">
        <v>688033.5</v>
      </c>
      <c r="F90" s="32">
        <f>C90/B90*100</f>
        <v>44.21214160465201</v>
      </c>
      <c r="G90" s="32">
        <f>E90/D90*100</f>
        <v>38.61018518518519</v>
      </c>
      <c r="H90" s="32">
        <f>(E90-C90)/C90*100</f>
        <v>-7.404369385822098</v>
      </c>
    </row>
    <row r="91" spans="1:8" ht="24.75" customHeight="1">
      <c r="A91" s="33" t="s">
        <v>36</v>
      </c>
      <c r="B91" s="31">
        <v>18309824</v>
      </c>
      <c r="C91" s="31">
        <v>7110668.5</v>
      </c>
      <c r="D91" s="34">
        <v>18622000</v>
      </c>
      <c r="E91" s="31">
        <v>10151903.5</v>
      </c>
      <c r="F91" s="32">
        <f>C91/B91*100</f>
        <v>38.835264063707</v>
      </c>
      <c r="G91" s="32">
        <f>E91/D91*100</f>
        <v>54.51564547309634</v>
      </c>
      <c r="H91" s="32">
        <f>(E91-C91)/C91*100</f>
        <v>42.770029287682306</v>
      </c>
    </row>
    <row r="92" ht="15.75" customHeight="1"/>
    <row r="93" spans="1:8" ht="19.5" customHeight="1">
      <c r="A93" s="12" t="s">
        <v>37</v>
      </c>
      <c r="B93" s="12"/>
      <c r="C93" s="12"/>
      <c r="D93" s="12"/>
      <c r="E93" s="12"/>
      <c r="F93" s="12"/>
      <c r="G93" s="12"/>
      <c r="H93" s="12"/>
    </row>
    <row r="94" spans="1:8" ht="24" customHeight="1">
      <c r="A94" s="28" t="s">
        <v>38</v>
      </c>
      <c r="B94" s="28"/>
      <c r="C94" s="28"/>
      <c r="D94" s="28"/>
      <c r="E94" s="28"/>
      <c r="F94" s="28"/>
      <c r="G94" s="28"/>
      <c r="H94" s="28"/>
    </row>
    <row r="95" spans="1:8" ht="12.75" customHeight="1">
      <c r="A95" s="28"/>
      <c r="B95" s="28"/>
      <c r="C95" s="28"/>
      <c r="D95" s="28"/>
      <c r="E95" s="28"/>
      <c r="F95" s="28"/>
      <c r="G95" s="28"/>
      <c r="H95" s="28"/>
    </row>
    <row r="96" spans="1:8" ht="30" customHeight="1">
      <c r="A96" s="28"/>
      <c r="B96" s="28"/>
      <c r="C96" s="28"/>
      <c r="D96" s="28"/>
      <c r="E96" s="28"/>
      <c r="F96" s="28"/>
      <c r="G96" s="28"/>
      <c r="H96" s="28"/>
    </row>
    <row r="97" spans="1:8" ht="12.75" customHeight="1" hidden="1">
      <c r="A97" s="28"/>
      <c r="B97" s="28"/>
      <c r="C97" s="28"/>
      <c r="D97" s="28"/>
      <c r="E97" s="28"/>
      <c r="F97" s="28"/>
      <c r="G97" s="28"/>
      <c r="H97" s="28"/>
    </row>
    <row r="98" ht="17.25" customHeight="1"/>
    <row r="99" spans="1:8" ht="12.75" customHeight="1">
      <c r="A99" s="7" t="s">
        <v>39</v>
      </c>
      <c r="B99" s="7"/>
      <c r="C99" s="7"/>
      <c r="D99" s="7"/>
      <c r="E99" s="7"/>
      <c r="F99" s="7"/>
      <c r="G99" s="7"/>
      <c r="H99" s="7"/>
    </row>
    <row r="100" spans="1:8" ht="12.75" customHeight="1">
      <c r="A100" s="7"/>
      <c r="B100" s="7"/>
      <c r="C100" s="7"/>
      <c r="D100" s="7"/>
      <c r="E100" s="7"/>
      <c r="F100" s="7"/>
      <c r="G100" s="7"/>
      <c r="H100" s="7"/>
    </row>
    <row r="101" spans="1:8" ht="3" customHeight="1">
      <c r="A101" s="7"/>
      <c r="B101" s="7"/>
      <c r="C101" s="7"/>
      <c r="D101" s="7"/>
      <c r="E101" s="7"/>
      <c r="F101" s="7"/>
      <c r="G101" s="7"/>
      <c r="H101" s="7"/>
    </row>
    <row r="102" spans="1:8" ht="10.5" customHeight="1">
      <c r="A102" s="35"/>
      <c r="B102" s="35"/>
      <c r="C102" s="35"/>
      <c r="D102" s="35"/>
      <c r="E102" s="35"/>
      <c r="F102" s="35"/>
      <c r="G102" s="35"/>
      <c r="H102" s="35"/>
    </row>
    <row r="103" ht="12.75" customHeight="1">
      <c r="A103" s="16" t="s">
        <v>40</v>
      </c>
    </row>
    <row r="104" spans="1:8" ht="12.75" customHeight="1">
      <c r="A104" s="17" t="s">
        <v>15</v>
      </c>
      <c r="B104" s="17" t="s">
        <v>16</v>
      </c>
      <c r="C104" s="17" t="s">
        <v>17</v>
      </c>
      <c r="D104" s="17" t="s">
        <v>18</v>
      </c>
      <c r="E104" s="17" t="s">
        <v>19</v>
      </c>
      <c r="F104" s="17" t="s">
        <v>20</v>
      </c>
      <c r="G104" s="17" t="s">
        <v>21</v>
      </c>
      <c r="H104" s="17" t="s">
        <v>22</v>
      </c>
    </row>
    <row r="105" spans="1:8" ht="9" customHeight="1">
      <c r="A105" s="17"/>
      <c r="B105" s="17"/>
      <c r="C105" s="17"/>
      <c r="D105" s="17"/>
      <c r="E105" s="17"/>
      <c r="F105" s="17"/>
      <c r="G105" s="17"/>
      <c r="H105" s="17"/>
    </row>
    <row r="106" spans="1:8" ht="10.5" customHeight="1">
      <c r="A106" s="17"/>
      <c r="B106" s="17"/>
      <c r="C106" s="17"/>
      <c r="D106" s="17"/>
      <c r="E106" s="17"/>
      <c r="F106" s="17"/>
      <c r="G106" s="17"/>
      <c r="H106" s="17"/>
    </row>
    <row r="107" spans="1:8" ht="8.25" customHeight="1">
      <c r="A107" s="17"/>
      <c r="B107" s="17"/>
      <c r="C107" s="17"/>
      <c r="D107" s="17"/>
      <c r="E107" s="17"/>
      <c r="F107" s="17"/>
      <c r="G107" s="17"/>
      <c r="H107" s="17"/>
    </row>
    <row r="108" spans="1:8" ht="12.75">
      <c r="A108" s="17"/>
      <c r="B108" s="17"/>
      <c r="C108" s="17"/>
      <c r="D108" s="17"/>
      <c r="E108" s="17"/>
      <c r="F108" s="17"/>
      <c r="G108" s="17"/>
      <c r="H108" s="17"/>
    </row>
    <row r="109" spans="1:8" ht="3" customHeight="1">
      <c r="A109" s="17"/>
      <c r="B109" s="17"/>
      <c r="C109" s="17"/>
      <c r="D109" s="17"/>
      <c r="E109" s="17"/>
      <c r="F109" s="17"/>
      <c r="G109" s="17"/>
      <c r="H109" s="17"/>
    </row>
    <row r="110" spans="1:8" ht="45.75" customHeight="1">
      <c r="A110" s="21" t="s">
        <v>24</v>
      </c>
      <c r="B110" s="19">
        <f>B111+B112</f>
        <v>1811846</v>
      </c>
      <c r="C110" s="19">
        <f>C111+C112</f>
        <v>686884</v>
      </c>
      <c r="D110" s="19">
        <f>D111+D112</f>
        <v>2028000</v>
      </c>
      <c r="E110" s="19">
        <f>E111+E112</f>
        <v>1026118</v>
      </c>
      <c r="F110" s="20">
        <f>C110/B110*100</f>
        <v>37.91072751216163</v>
      </c>
      <c r="G110" s="20">
        <f>E110/D110*100</f>
        <v>50.597534516765286</v>
      </c>
      <c r="H110" s="20">
        <f>(E110-C110)/C110*100</f>
        <v>49.387378363741185</v>
      </c>
    </row>
    <row r="111" spans="1:8" ht="29.25" customHeight="1">
      <c r="A111" s="30" t="s">
        <v>35</v>
      </c>
      <c r="B111" s="31">
        <v>163104</v>
      </c>
      <c r="C111" s="31">
        <v>51110</v>
      </c>
      <c r="D111" s="31">
        <v>330000</v>
      </c>
      <c r="E111" s="31">
        <v>113783</v>
      </c>
      <c r="F111" s="32">
        <f>C111/B111*100</f>
        <v>31.335834804787126</v>
      </c>
      <c r="G111" s="32">
        <f>E111/D111*100</f>
        <v>34.479696969696974</v>
      </c>
      <c r="H111" s="32">
        <f>(E111-C111)/C111*100</f>
        <v>122.62375269027588</v>
      </c>
    </row>
    <row r="112" spans="1:8" ht="27.75" customHeight="1">
      <c r="A112" s="33" t="s">
        <v>36</v>
      </c>
      <c r="B112" s="31">
        <v>1648742</v>
      </c>
      <c r="C112" s="31">
        <v>635774</v>
      </c>
      <c r="D112" s="36">
        <v>1698000</v>
      </c>
      <c r="E112" s="31">
        <v>912335</v>
      </c>
      <c r="F112" s="32">
        <f>C112/B112*100</f>
        <v>38.56115753707979</v>
      </c>
      <c r="G112" s="32">
        <f>E112/D112*100</f>
        <v>53.72997644287397</v>
      </c>
      <c r="H112" s="32">
        <f>(E112-C112)/C112*100</f>
        <v>43.499891470868576</v>
      </c>
    </row>
    <row r="113" ht="16.5" customHeight="1"/>
    <row r="114" ht="16.5" customHeight="1"/>
    <row r="115" ht="16.5" customHeight="1"/>
    <row r="116" ht="16.5" customHeight="1"/>
    <row r="117" ht="24.75" customHeight="1">
      <c r="H117" t="s">
        <v>41</v>
      </c>
    </row>
    <row r="118" spans="1:8" ht="15">
      <c r="A118" s="12" t="s">
        <v>42</v>
      </c>
      <c r="B118" s="12"/>
      <c r="C118" s="12"/>
      <c r="D118" s="12"/>
      <c r="E118" s="12"/>
      <c r="F118" s="12"/>
      <c r="G118" s="12"/>
      <c r="H118" s="12"/>
    </row>
    <row r="119" spans="1:8" ht="12.75" customHeight="1">
      <c r="A119" s="28" t="s">
        <v>43</v>
      </c>
      <c r="B119" s="28"/>
      <c r="C119" s="28"/>
      <c r="D119" s="28"/>
      <c r="E119" s="28"/>
      <c r="F119" s="28"/>
      <c r="G119" s="28"/>
      <c r="H119" s="28"/>
    </row>
    <row r="120" spans="1:8" ht="33" customHeight="1">
      <c r="A120" s="28"/>
      <c r="B120" s="28"/>
      <c r="C120" s="28"/>
      <c r="D120" s="28"/>
      <c r="E120" s="28"/>
      <c r="F120" s="28"/>
      <c r="G120" s="28"/>
      <c r="H120" s="28"/>
    </row>
    <row r="121" spans="1:8" ht="12.75" hidden="1">
      <c r="A121" s="28"/>
      <c r="B121" s="28"/>
      <c r="C121" s="28"/>
      <c r="D121" s="28"/>
      <c r="E121" s="28"/>
      <c r="F121" s="28"/>
      <c r="G121" s="28"/>
      <c r="H121" s="28"/>
    </row>
    <row r="122" spans="1:8" ht="38.25" customHeight="1">
      <c r="A122" s="28"/>
      <c r="B122" s="28"/>
      <c r="C122" s="28"/>
      <c r="D122" s="28"/>
      <c r="E122" s="28"/>
      <c r="F122" s="28"/>
      <c r="G122" s="28"/>
      <c r="H122" s="28"/>
    </row>
    <row r="123" spans="1:8" ht="9" customHeight="1">
      <c r="A123" s="37"/>
      <c r="B123" s="37"/>
      <c r="C123" s="37"/>
      <c r="D123" s="37"/>
      <c r="E123" s="37"/>
      <c r="F123" s="37"/>
      <c r="G123" s="37"/>
      <c r="H123" s="37"/>
    </row>
    <row r="124" spans="1:8" ht="17.25" customHeight="1">
      <c r="A124" s="7" t="s">
        <v>44</v>
      </c>
      <c r="B124" s="7"/>
      <c r="C124" s="7"/>
      <c r="D124" s="7"/>
      <c r="E124" s="7"/>
      <c r="F124" s="7"/>
      <c r="G124" s="7"/>
      <c r="H124" s="7"/>
    </row>
    <row r="125" spans="1:8" ht="11.25" customHeight="1">
      <c r="A125" s="7"/>
      <c r="B125" s="7"/>
      <c r="C125" s="7"/>
      <c r="D125" s="7"/>
      <c r="E125" s="7"/>
      <c r="F125" s="7"/>
      <c r="G125" s="7"/>
      <c r="H125" s="7"/>
    </row>
    <row r="126" spans="1:7" ht="9" customHeight="1">
      <c r="A126" s="35"/>
      <c r="B126" s="35"/>
      <c r="C126" s="35"/>
      <c r="D126" s="35"/>
      <c r="E126" s="35"/>
      <c r="F126" s="35"/>
      <c r="G126" s="35"/>
    </row>
    <row r="127" ht="15.75" customHeight="1">
      <c r="A127" s="16" t="s">
        <v>45</v>
      </c>
    </row>
    <row r="128" spans="1:8" ht="12.75" customHeight="1">
      <c r="A128" s="17" t="s">
        <v>15</v>
      </c>
      <c r="B128" s="17" t="s">
        <v>16</v>
      </c>
      <c r="C128" s="17" t="s">
        <v>17</v>
      </c>
      <c r="D128" s="17" t="s">
        <v>18</v>
      </c>
      <c r="E128" s="17" t="s">
        <v>19</v>
      </c>
      <c r="F128" s="17" t="s">
        <v>20</v>
      </c>
      <c r="G128" s="17" t="s">
        <v>21</v>
      </c>
      <c r="H128" s="17" t="s">
        <v>22</v>
      </c>
    </row>
    <row r="129" spans="1:8" ht="13.5" customHeight="1">
      <c r="A129" s="17"/>
      <c r="B129" s="17"/>
      <c r="C129" s="17"/>
      <c r="D129" s="17"/>
      <c r="E129" s="17"/>
      <c r="F129" s="17"/>
      <c r="G129" s="17"/>
      <c r="H129" s="17"/>
    </row>
    <row r="130" spans="1:8" ht="12.75" customHeight="1">
      <c r="A130" s="17"/>
      <c r="B130" s="17"/>
      <c r="C130" s="17"/>
      <c r="D130" s="17"/>
      <c r="E130" s="17"/>
      <c r="F130" s="17"/>
      <c r="G130" s="17"/>
      <c r="H130" s="17"/>
    </row>
    <row r="131" spans="1:8" ht="6" customHeight="1">
      <c r="A131" s="17"/>
      <c r="B131" s="17"/>
      <c r="C131" s="17"/>
      <c r="D131" s="17"/>
      <c r="E131" s="17"/>
      <c r="F131" s="17"/>
      <c r="G131" s="17"/>
      <c r="H131" s="17"/>
    </row>
    <row r="132" spans="1:8" ht="4.5" customHeight="1">
      <c r="A132" s="17"/>
      <c r="B132" s="17"/>
      <c r="C132" s="17"/>
      <c r="D132" s="17"/>
      <c r="E132" s="17"/>
      <c r="F132" s="17"/>
      <c r="G132" s="17"/>
      <c r="H132" s="17"/>
    </row>
    <row r="133" spans="1:8" ht="12.75" customHeight="1" hidden="1">
      <c r="A133" s="17"/>
      <c r="B133" s="17"/>
      <c r="C133" s="17"/>
      <c r="D133" s="17"/>
      <c r="E133" s="17"/>
      <c r="F133" s="17"/>
      <c r="G133" s="17"/>
      <c r="H133" s="17"/>
    </row>
    <row r="134" spans="1:8" ht="31.5" customHeight="1">
      <c r="A134" s="21" t="s">
        <v>25</v>
      </c>
      <c r="B134" s="38">
        <f>B135+B136+B137+B138+B139+B140+B141+B142</f>
        <v>980873694.5</v>
      </c>
      <c r="C134" s="38">
        <f>C135+C136+C137+C138+C139+C140+C141+C142</f>
        <v>351068002</v>
      </c>
      <c r="D134" s="38">
        <f>D135+D136+D137+D138+D139+D140+D141+D142</f>
        <v>293764000</v>
      </c>
      <c r="E134" s="38">
        <f>E135+E136+E137+E138+E139+E140+E141+E142</f>
        <v>556497445.5</v>
      </c>
      <c r="F134" s="20">
        <f>C134/B134*100</f>
        <v>35.79135662099255</v>
      </c>
      <c r="G134" s="20">
        <f>E134/D134*100</f>
        <v>189.4369104110783</v>
      </c>
      <c r="H134" s="20">
        <f>(E134-C134)/C134*100</f>
        <v>58.51557029683383</v>
      </c>
    </row>
    <row r="135" spans="1:8" ht="35.25" customHeight="1">
      <c r="A135" s="39" t="s">
        <v>46</v>
      </c>
      <c r="B135" s="40">
        <v>173527921</v>
      </c>
      <c r="C135" s="40">
        <v>65441444</v>
      </c>
      <c r="D135" s="41">
        <v>20827000</v>
      </c>
      <c r="E135" s="42">
        <v>93814806</v>
      </c>
      <c r="F135" s="43">
        <f>C135/B135*100</f>
        <v>37.712342557253365</v>
      </c>
      <c r="G135" s="32">
        <f>E135/D135*100</f>
        <v>450.44800499351805</v>
      </c>
      <c r="H135" s="32">
        <f>(E135-C135)/C135*100</f>
        <v>43.35687030377875</v>
      </c>
    </row>
    <row r="136" spans="1:8" ht="36" customHeight="1">
      <c r="A136" s="39" t="s">
        <v>47</v>
      </c>
      <c r="B136" s="40">
        <v>639323732.3</v>
      </c>
      <c r="C136" s="40">
        <v>221006702</v>
      </c>
      <c r="D136" s="41">
        <v>182104000</v>
      </c>
      <c r="E136" s="42">
        <v>379197585.3</v>
      </c>
      <c r="F136" s="43">
        <f>C136/B136*100</f>
        <v>34.568824968364154</v>
      </c>
      <c r="G136" s="32">
        <f>E136/D136*100</f>
        <v>208.23133226068623</v>
      </c>
      <c r="H136" s="32">
        <f>(E136-C136)/C136*100</f>
        <v>71.57741456184438</v>
      </c>
    </row>
    <row r="137" spans="1:8" ht="18.75" customHeight="1">
      <c r="A137" s="30" t="s">
        <v>48</v>
      </c>
      <c r="B137" s="40">
        <v>2254325</v>
      </c>
      <c r="C137" s="40">
        <v>660145</v>
      </c>
      <c r="D137" s="41">
        <v>1467000</v>
      </c>
      <c r="E137" s="42">
        <v>945825</v>
      </c>
      <c r="F137" s="43">
        <f>C137/B137*100</f>
        <v>29.283488405620307</v>
      </c>
      <c r="G137" s="32">
        <f>E137/D137*100</f>
        <v>64.47341513292434</v>
      </c>
      <c r="H137" s="32">
        <f>(E137-C137)/C137*100</f>
        <v>43.27534102356301</v>
      </c>
    </row>
    <row r="138" spans="1:8" ht="21" customHeight="1">
      <c r="A138" s="39" t="s">
        <v>49</v>
      </c>
      <c r="B138" s="40">
        <v>12028357</v>
      </c>
      <c r="C138" s="40">
        <v>5191578</v>
      </c>
      <c r="D138" s="41">
        <v>5767000</v>
      </c>
      <c r="E138" s="42">
        <v>1815905</v>
      </c>
      <c r="F138" s="43">
        <f>C138/B138*100</f>
        <v>43.161156590214276</v>
      </c>
      <c r="G138" s="32">
        <f>E138/D138*100</f>
        <v>31.487861973296344</v>
      </c>
      <c r="H138" s="32">
        <f>(E138-C138)/C138*100</f>
        <v>-65.02209925382996</v>
      </c>
    </row>
    <row r="139" spans="1:8" ht="27" customHeight="1">
      <c r="A139" s="30" t="s">
        <v>50</v>
      </c>
      <c r="B139" s="40">
        <v>139575806.2</v>
      </c>
      <c r="C139" s="40">
        <v>52927675</v>
      </c>
      <c r="D139" s="41">
        <v>72555000</v>
      </c>
      <c r="E139" s="42">
        <v>68681190.2</v>
      </c>
      <c r="F139" s="43">
        <f>C139/B139*100</f>
        <v>37.92037921254006</v>
      </c>
      <c r="G139" s="32">
        <f>E139/D139*100</f>
        <v>94.6608644476604</v>
      </c>
      <c r="H139" s="32">
        <f>(E139-C139)/C139*100</f>
        <v>29.764230527790996</v>
      </c>
    </row>
    <row r="140" spans="1:8" ht="23.25" customHeight="1">
      <c r="A140" s="33" t="s">
        <v>51</v>
      </c>
      <c r="B140" s="40">
        <v>674823</v>
      </c>
      <c r="C140" s="40">
        <v>366256</v>
      </c>
      <c r="D140" s="41">
        <v>408000</v>
      </c>
      <c r="E140" s="42">
        <v>508154</v>
      </c>
      <c r="F140" s="43">
        <f>C140/B140*100</f>
        <v>54.27438009670684</v>
      </c>
      <c r="G140" s="32">
        <f>E140/D140*100</f>
        <v>124.54754901960786</v>
      </c>
      <c r="H140" s="32">
        <f>(E140-C140)/C140*100</f>
        <v>38.74284653357215</v>
      </c>
    </row>
    <row r="141" spans="1:8" ht="47.25" customHeight="1">
      <c r="A141" s="33" t="s">
        <v>52</v>
      </c>
      <c r="B141" s="40">
        <v>9910047</v>
      </c>
      <c r="C141" s="40">
        <v>3828813</v>
      </c>
      <c r="D141" s="41">
        <v>7389000</v>
      </c>
      <c r="E141" s="42">
        <v>9192009</v>
      </c>
      <c r="F141" s="43">
        <f>C141/B141*100</f>
        <v>38.63566943728925</v>
      </c>
      <c r="G141" s="32">
        <f>E141/D141*100</f>
        <v>124.4012586276898</v>
      </c>
      <c r="H141" s="32">
        <f>(E141-C141)/C141*100</f>
        <v>140.07463932033244</v>
      </c>
    </row>
    <row r="142" spans="1:8" ht="38.25" customHeight="1">
      <c r="A142" s="33" t="s">
        <v>53</v>
      </c>
      <c r="B142" s="40">
        <v>3578683</v>
      </c>
      <c r="C142" s="40">
        <v>1645389</v>
      </c>
      <c r="D142" s="41">
        <v>3247000</v>
      </c>
      <c r="E142" s="42">
        <v>2341971</v>
      </c>
      <c r="F142" s="43">
        <f>C142/B142*100</f>
        <v>45.97750066155622</v>
      </c>
      <c r="G142" s="32">
        <f>E142/D142*100</f>
        <v>72.12722513089005</v>
      </c>
      <c r="H142" s="32">
        <f>(E142-C142)/C142*100</f>
        <v>42.335399106229595</v>
      </c>
    </row>
    <row r="143" ht="9" customHeight="1"/>
    <row r="144" spans="1:8" ht="22.5" customHeight="1">
      <c r="A144" s="12" t="s">
        <v>54</v>
      </c>
      <c r="B144" s="12"/>
      <c r="C144" s="12"/>
      <c r="D144" s="12"/>
      <c r="E144" s="12"/>
      <c r="F144" s="12"/>
      <c r="G144" s="12"/>
      <c r="H144" s="12"/>
    </row>
    <row r="145" spans="1:8" ht="16.5" customHeight="1">
      <c r="A145" s="28" t="s">
        <v>55</v>
      </c>
      <c r="B145" s="28"/>
      <c r="C145" s="28"/>
      <c r="D145" s="28"/>
      <c r="E145" s="28"/>
      <c r="F145" s="28"/>
      <c r="G145" s="28"/>
      <c r="H145" s="28"/>
    </row>
    <row r="146" spans="1:8" ht="12.75" customHeight="1">
      <c r="A146" s="28"/>
      <c r="B146" s="28"/>
      <c r="C146" s="28"/>
      <c r="D146" s="28"/>
      <c r="E146" s="28"/>
      <c r="F146" s="28"/>
      <c r="G146" s="28"/>
      <c r="H146" s="28"/>
    </row>
    <row r="147" spans="1:8" ht="7.5" customHeight="1">
      <c r="A147" s="28"/>
      <c r="B147" s="28"/>
      <c r="C147" s="28"/>
      <c r="D147" s="28"/>
      <c r="E147" s="28"/>
      <c r="F147" s="28"/>
      <c r="G147" s="28"/>
      <c r="H147" s="28"/>
    </row>
    <row r="148" spans="1:8" ht="9" customHeight="1">
      <c r="A148" s="28"/>
      <c r="B148" s="28"/>
      <c r="C148" s="28"/>
      <c r="D148" s="28"/>
      <c r="E148" s="28"/>
      <c r="F148" s="28"/>
      <c r="G148" s="28"/>
      <c r="H148" s="28"/>
    </row>
    <row r="149" spans="1:8" ht="9.75" customHeight="1">
      <c r="A149" s="37"/>
      <c r="B149" s="37"/>
      <c r="C149" s="37"/>
      <c r="D149" s="37"/>
      <c r="E149" s="37"/>
      <c r="F149" s="37"/>
      <c r="G149" s="37"/>
      <c r="H149" s="37"/>
    </row>
    <row r="150" spans="1:8" ht="19.5" customHeight="1">
      <c r="A150" s="7" t="s">
        <v>56</v>
      </c>
      <c r="B150" s="7"/>
      <c r="C150" s="7"/>
      <c r="D150" s="7"/>
      <c r="E150" s="7"/>
      <c r="F150" s="7"/>
      <c r="G150" s="7"/>
      <c r="H150" s="7"/>
    </row>
    <row r="151" spans="1:8" ht="9" customHeight="1">
      <c r="A151" s="7"/>
      <c r="B151" s="7"/>
      <c r="C151" s="7"/>
      <c r="D151" s="7"/>
      <c r="E151" s="7"/>
      <c r="F151" s="7"/>
      <c r="G151" s="7"/>
      <c r="H151" s="7"/>
    </row>
    <row r="152" spans="1:8" ht="9" customHeight="1">
      <c r="A152" s="35"/>
      <c r="B152" s="35"/>
      <c r="C152" s="35"/>
      <c r="D152" s="35"/>
      <c r="E152" s="35"/>
      <c r="F152" s="35"/>
      <c r="G152" s="35"/>
      <c r="H152" s="35"/>
    </row>
    <row r="153" spans="1:8" ht="14.25" customHeight="1">
      <c r="A153" s="16" t="s">
        <v>57</v>
      </c>
      <c r="B153" s="35"/>
      <c r="C153" s="35"/>
      <c r="D153" s="35"/>
      <c r="E153" s="35"/>
      <c r="F153" s="35"/>
      <c r="G153" s="35"/>
      <c r="H153" s="35"/>
    </row>
    <row r="154" spans="1:8" ht="6.75" customHeight="1">
      <c r="A154" s="17" t="s">
        <v>15</v>
      </c>
      <c r="B154" s="17" t="s">
        <v>16</v>
      </c>
      <c r="C154" s="17" t="s">
        <v>17</v>
      </c>
      <c r="D154" s="17" t="s">
        <v>18</v>
      </c>
      <c r="E154" s="17" t="s">
        <v>19</v>
      </c>
      <c r="F154" s="17" t="s">
        <v>20</v>
      </c>
      <c r="G154" s="17" t="s">
        <v>21</v>
      </c>
      <c r="H154" s="17" t="s">
        <v>22</v>
      </c>
    </row>
    <row r="155" spans="1:8" ht="21.75" customHeight="1">
      <c r="A155" s="17"/>
      <c r="B155" s="17"/>
      <c r="C155" s="17"/>
      <c r="D155" s="17"/>
      <c r="E155" s="17"/>
      <c r="F155" s="17"/>
      <c r="G155" s="17"/>
      <c r="H155" s="17"/>
    </row>
    <row r="156" spans="1:8" ht="9" customHeight="1">
      <c r="A156" s="17"/>
      <c r="B156" s="17"/>
      <c r="C156" s="17"/>
      <c r="D156" s="17"/>
      <c r="E156" s="17"/>
      <c r="F156" s="17"/>
      <c r="G156" s="17"/>
      <c r="H156" s="17"/>
    </row>
    <row r="157" spans="1:8" ht="6.75" customHeight="1">
      <c r="A157" s="17"/>
      <c r="B157" s="17"/>
      <c r="C157" s="17"/>
      <c r="D157" s="17"/>
      <c r="E157" s="17"/>
      <c r="F157" s="17"/>
      <c r="G157" s="17"/>
      <c r="H157" s="17"/>
    </row>
    <row r="158" spans="1:8" ht="3" customHeight="1">
      <c r="A158" s="17"/>
      <c r="B158" s="17"/>
      <c r="C158" s="17"/>
      <c r="D158" s="17"/>
      <c r="E158" s="17"/>
      <c r="F158" s="17"/>
      <c r="G158" s="17"/>
      <c r="H158" s="17"/>
    </row>
    <row r="159" spans="1:8" ht="12.75" customHeight="1" hidden="1">
      <c r="A159" s="17"/>
      <c r="B159" s="17"/>
      <c r="C159" s="17"/>
      <c r="D159" s="17"/>
      <c r="E159" s="17"/>
      <c r="F159" s="17"/>
      <c r="G159" s="17"/>
      <c r="H159" s="17"/>
    </row>
    <row r="160" spans="1:8" ht="21.75" customHeight="1">
      <c r="A160" s="44" t="s">
        <v>58</v>
      </c>
      <c r="B160" s="45">
        <f>B161</f>
        <v>0</v>
      </c>
      <c r="C160" s="45">
        <f>C161</f>
        <v>0</v>
      </c>
      <c r="D160" s="45">
        <f>D161</f>
        <v>1754000</v>
      </c>
      <c r="E160" s="45">
        <f>E161</f>
        <v>0</v>
      </c>
      <c r="F160" s="20">
        <v>0</v>
      </c>
      <c r="G160" s="20">
        <f>E160/D160*100</f>
        <v>0</v>
      </c>
      <c r="H160" s="20">
        <v>-100</v>
      </c>
    </row>
    <row r="161" spans="1:8" ht="25.5" customHeight="1">
      <c r="A161" s="30" t="s">
        <v>59</v>
      </c>
      <c r="B161" s="46">
        <v>0</v>
      </c>
      <c r="C161" s="46">
        <v>0</v>
      </c>
      <c r="D161" s="46">
        <v>1754000</v>
      </c>
      <c r="E161" s="46">
        <v>0</v>
      </c>
      <c r="F161" s="32">
        <v>0</v>
      </c>
      <c r="G161" s="20">
        <f>E161/D161*100</f>
        <v>0</v>
      </c>
      <c r="H161" s="32">
        <v>-100</v>
      </c>
    </row>
    <row r="162" spans="1:8" ht="12" customHeight="1">
      <c r="A162" s="47"/>
      <c r="B162" s="27"/>
      <c r="C162" s="48"/>
      <c r="D162" s="27"/>
      <c r="E162" s="48"/>
      <c r="F162" s="49"/>
      <c r="G162" s="50"/>
      <c r="H162" s="51" t="s">
        <v>60</v>
      </c>
    </row>
    <row r="163" spans="1:8" ht="22.5" customHeight="1">
      <c r="A163" s="12" t="s">
        <v>61</v>
      </c>
      <c r="B163" s="12"/>
      <c r="C163" s="12"/>
      <c r="D163" s="12"/>
      <c r="E163" s="12"/>
      <c r="F163" s="12"/>
      <c r="G163" s="12"/>
      <c r="H163" s="12"/>
    </row>
    <row r="164" spans="1:8" ht="12.75" customHeight="1">
      <c r="A164" s="28" t="s">
        <v>62</v>
      </c>
      <c r="B164" s="28"/>
      <c r="C164" s="28"/>
      <c r="D164" s="28"/>
      <c r="E164" s="28"/>
      <c r="F164" s="28"/>
      <c r="G164" s="28"/>
      <c r="H164" s="28"/>
    </row>
    <row r="165" spans="1:8" ht="12.75">
      <c r="A165" s="28"/>
      <c r="B165" s="28"/>
      <c r="C165" s="28"/>
      <c r="D165" s="28"/>
      <c r="E165" s="28"/>
      <c r="F165" s="28"/>
      <c r="G165" s="28"/>
      <c r="H165" s="28"/>
    </row>
    <row r="166" spans="1:8" ht="16.5" customHeight="1">
      <c r="A166" s="28"/>
      <c r="B166" s="28"/>
      <c r="C166" s="28"/>
      <c r="D166" s="28"/>
      <c r="E166" s="28"/>
      <c r="F166" s="28"/>
      <c r="G166" s="28"/>
      <c r="H166" s="28"/>
    </row>
    <row r="167" spans="1:8" ht="26.25" customHeight="1">
      <c r="A167" s="28"/>
      <c r="B167" s="28"/>
      <c r="C167" s="28"/>
      <c r="D167" s="28"/>
      <c r="E167" s="28"/>
      <c r="F167" s="28"/>
      <c r="G167" s="28"/>
      <c r="H167" s="28"/>
    </row>
    <row r="168" spans="1:8" ht="15">
      <c r="A168" s="37"/>
      <c r="B168" s="37"/>
      <c r="C168" s="37"/>
      <c r="D168" s="37"/>
      <c r="E168" s="37"/>
      <c r="F168" s="37"/>
      <c r="G168" s="37"/>
      <c r="H168" s="37"/>
    </row>
    <row r="169" spans="1:8" ht="12.75">
      <c r="A169" s="7" t="s">
        <v>63</v>
      </c>
      <c r="B169" s="7"/>
      <c r="C169" s="7"/>
      <c r="D169" s="7"/>
      <c r="E169" s="7"/>
      <c r="F169" s="7"/>
      <c r="G169" s="7"/>
      <c r="H169" s="7"/>
    </row>
    <row r="170" spans="1:8" ht="28.5" customHeight="1">
      <c r="A170" s="7"/>
      <c r="B170" s="7"/>
      <c r="C170" s="7"/>
      <c r="D170" s="7"/>
      <c r="E170" s="7"/>
      <c r="F170" s="7"/>
      <c r="G170" s="7"/>
      <c r="H170" s="7"/>
    </row>
    <row r="171" spans="1:8" ht="17.25" customHeight="1">
      <c r="A171" s="35"/>
      <c r="B171" s="35"/>
      <c r="C171" s="35"/>
      <c r="D171" s="35"/>
      <c r="E171" s="35"/>
      <c r="F171" s="35"/>
      <c r="G171" s="35"/>
      <c r="H171" s="35"/>
    </row>
    <row r="172" ht="23.25" customHeight="1">
      <c r="A172" s="16" t="s">
        <v>64</v>
      </c>
    </row>
    <row r="173" spans="1:8" ht="15.75" customHeight="1">
      <c r="A173" s="17" t="s">
        <v>15</v>
      </c>
      <c r="B173" s="17" t="s">
        <v>16</v>
      </c>
      <c r="C173" s="17" t="s">
        <v>17</v>
      </c>
      <c r="D173" s="17" t="s">
        <v>18</v>
      </c>
      <c r="E173" s="17" t="s">
        <v>19</v>
      </c>
      <c r="F173" s="17" t="s">
        <v>20</v>
      </c>
      <c r="G173" s="17" t="s">
        <v>21</v>
      </c>
      <c r="H173" s="17" t="s">
        <v>22</v>
      </c>
    </row>
    <row r="174" spans="1:8" ht="9.75" customHeight="1">
      <c r="A174" s="17"/>
      <c r="B174" s="17"/>
      <c r="C174" s="17"/>
      <c r="D174" s="17"/>
      <c r="E174" s="17"/>
      <c r="F174" s="17"/>
      <c r="G174" s="17"/>
      <c r="H174" s="17"/>
    </row>
    <row r="175" spans="1:8" ht="7.5" customHeight="1">
      <c r="A175" s="17"/>
      <c r="B175" s="17"/>
      <c r="C175" s="17"/>
      <c r="D175" s="17"/>
      <c r="E175" s="17"/>
      <c r="F175" s="17"/>
      <c r="G175" s="17"/>
      <c r="H175" s="17"/>
    </row>
    <row r="176" spans="1:8" ht="12.75">
      <c r="A176" s="17"/>
      <c r="B176" s="17"/>
      <c r="C176" s="17"/>
      <c r="D176" s="17"/>
      <c r="E176" s="17"/>
      <c r="F176" s="17"/>
      <c r="G176" s="17"/>
      <c r="H176" s="17"/>
    </row>
    <row r="177" spans="1:8" ht="7.5" customHeight="1">
      <c r="A177" s="17"/>
      <c r="B177" s="17"/>
      <c r="C177" s="17"/>
      <c r="D177" s="17"/>
      <c r="E177" s="17"/>
      <c r="F177" s="17"/>
      <c r="G177" s="17"/>
      <c r="H177" s="17"/>
    </row>
    <row r="178" spans="1:8" ht="7.5" customHeight="1">
      <c r="A178" s="17"/>
      <c r="B178" s="17"/>
      <c r="C178" s="17"/>
      <c r="D178" s="17"/>
      <c r="E178" s="17"/>
      <c r="F178" s="17"/>
      <c r="G178" s="17"/>
      <c r="H178" s="17"/>
    </row>
    <row r="179" spans="1:8" ht="45.75" customHeight="1">
      <c r="A179" s="17" t="s">
        <v>65</v>
      </c>
      <c r="B179" s="19">
        <f>B180+B181+B182+B183</f>
        <v>995828066</v>
      </c>
      <c r="C179" s="19">
        <f>C180+C181+C182+C183</f>
        <v>444369072</v>
      </c>
      <c r="D179" s="19">
        <f>D180+D181+D182+D183</f>
        <v>587300000</v>
      </c>
      <c r="E179" s="19">
        <f>E180+E181+E182+E183</f>
        <v>437076632</v>
      </c>
      <c r="F179" s="20">
        <f>C179/B179*100</f>
        <v>44.623071710051605</v>
      </c>
      <c r="G179" s="20">
        <f>E179/D179*100</f>
        <v>74.42135739826324</v>
      </c>
      <c r="H179" s="20">
        <f>(E179-C179)/C179*100</f>
        <v>-1.6410773070183424</v>
      </c>
    </row>
    <row r="180" spans="1:8" ht="30.75" customHeight="1">
      <c r="A180" s="39" t="s">
        <v>66</v>
      </c>
      <c r="B180" s="31">
        <v>73148483.5</v>
      </c>
      <c r="C180" s="52">
        <v>33462247.5</v>
      </c>
      <c r="D180" s="53">
        <v>72700000</v>
      </c>
      <c r="E180" s="52">
        <v>18163242</v>
      </c>
      <c r="F180" s="32">
        <f>C180/B180*100</f>
        <v>45.74564761824488</v>
      </c>
      <c r="G180" s="32">
        <f>E180/D180*100</f>
        <v>24.98382668500688</v>
      </c>
      <c r="H180" s="32">
        <f>(E180-C180)/C180*100</f>
        <v>-45.7201970668587</v>
      </c>
    </row>
    <row r="181" spans="1:8" ht="41.25" customHeight="1">
      <c r="A181" s="39" t="s">
        <v>67</v>
      </c>
      <c r="B181" s="31">
        <v>893757653.5</v>
      </c>
      <c r="C181" s="52">
        <v>398190434.5</v>
      </c>
      <c r="D181" s="53">
        <v>471500000</v>
      </c>
      <c r="E181" s="52">
        <v>414039093</v>
      </c>
      <c r="F181" s="32">
        <f>C181/B181*100</f>
        <v>44.55239437006958</v>
      </c>
      <c r="G181" s="32">
        <f>E181/D181*100</f>
        <v>87.81316924708378</v>
      </c>
      <c r="H181" s="32">
        <f>(E181-C181)/C181*100</f>
        <v>3.9801705733842785</v>
      </c>
    </row>
    <row r="182" spans="1:8" ht="42" customHeight="1">
      <c r="A182" s="39" t="s">
        <v>68</v>
      </c>
      <c r="B182" s="31">
        <v>6030060</v>
      </c>
      <c r="C182" s="52">
        <v>2651168.5</v>
      </c>
      <c r="D182" s="53">
        <v>7350000</v>
      </c>
      <c r="E182" s="52">
        <v>2024037</v>
      </c>
      <c r="F182" s="32">
        <f>C182/B182*100</f>
        <v>43.96587264471663</v>
      </c>
      <c r="G182" s="32">
        <f>E182/D182*100</f>
        <v>27.537918367346936</v>
      </c>
      <c r="H182" s="32">
        <f>(E182-C182)/C182*100</f>
        <v>-23.654909146664952</v>
      </c>
    </row>
    <row r="183" spans="1:8" ht="34.5">
      <c r="A183" s="30" t="s">
        <v>69</v>
      </c>
      <c r="B183" s="31">
        <v>22891869</v>
      </c>
      <c r="C183" s="52">
        <v>10065221.5</v>
      </c>
      <c r="D183" s="53">
        <v>35750000</v>
      </c>
      <c r="E183" s="52">
        <v>2850260</v>
      </c>
      <c r="F183" s="32">
        <f>C183/B183*100</f>
        <v>43.96854402757591</v>
      </c>
      <c r="G183" s="32">
        <f>E183/D183*100</f>
        <v>7.972755244755245</v>
      </c>
      <c r="H183" s="32">
        <f>(E183-C183)/C183*100</f>
        <v>-71.68209363301146</v>
      </c>
    </row>
    <row r="194" ht="12.75" hidden="1"/>
    <row r="195" ht="12.75" hidden="1"/>
    <row r="196" ht="30" customHeight="1"/>
    <row r="197" ht="45.75" customHeight="1"/>
    <row r="198" ht="27" customHeight="1"/>
    <row r="200" ht="12.75" hidden="1"/>
    <row r="203" ht="12.75">
      <c r="H203" t="s">
        <v>70</v>
      </c>
    </row>
    <row r="205" ht="9.75" customHeight="1"/>
    <row r="206" spans="1:8" ht="17.25" customHeight="1">
      <c r="A206" s="12" t="s">
        <v>71</v>
      </c>
      <c r="B206" s="12"/>
      <c r="C206" s="12"/>
      <c r="D206" s="12"/>
      <c r="E206" s="12"/>
      <c r="F206" s="12"/>
      <c r="G206" s="12"/>
      <c r="H206" s="12"/>
    </row>
    <row r="207" ht="12.75" hidden="1"/>
    <row r="208" ht="16.5" customHeight="1"/>
    <row r="209" spans="1:8" ht="18.75" customHeight="1">
      <c r="A209" s="54" t="s">
        <v>72</v>
      </c>
      <c r="B209" s="54"/>
      <c r="C209" s="54"/>
      <c r="D209" s="54"/>
      <c r="E209" s="54"/>
      <c r="F209" s="54"/>
      <c r="G209" s="54"/>
      <c r="H209" s="54"/>
    </row>
    <row r="210" spans="1:8" ht="11.25" customHeight="1">
      <c r="A210" s="54"/>
      <c r="B210" s="54"/>
      <c r="C210" s="54"/>
      <c r="D210" s="54"/>
      <c r="E210" s="54"/>
      <c r="F210" s="54"/>
      <c r="G210" s="54"/>
      <c r="H210" s="54"/>
    </row>
    <row r="211" spans="1:8" ht="25.5" customHeight="1">
      <c r="A211" s="54"/>
      <c r="B211" s="54"/>
      <c r="C211" s="54"/>
      <c r="D211" s="54"/>
      <c r="E211" s="54"/>
      <c r="F211" s="54"/>
      <c r="G211" s="54"/>
      <c r="H211" s="54"/>
    </row>
    <row r="212" spans="1:8" ht="19.5" customHeight="1">
      <c r="A212" s="54"/>
      <c r="B212" s="54"/>
      <c r="C212" s="54"/>
      <c r="D212" s="54"/>
      <c r="E212" s="54"/>
      <c r="F212" s="54"/>
      <c r="G212" s="54"/>
      <c r="H212" s="54"/>
    </row>
    <row r="213" spans="1:8" ht="17.25" customHeight="1">
      <c r="A213" s="37"/>
      <c r="B213" s="37"/>
      <c r="C213" s="37"/>
      <c r="D213" s="37"/>
      <c r="E213" s="37"/>
      <c r="F213" s="37"/>
      <c r="G213" s="37"/>
      <c r="H213" s="37"/>
    </row>
    <row r="214" spans="1:8" ht="20.25" customHeight="1">
      <c r="A214" s="6" t="s">
        <v>73</v>
      </c>
      <c r="B214" s="6"/>
      <c r="C214" s="6"/>
      <c r="D214" s="6"/>
      <c r="E214" s="6"/>
      <c r="F214" s="6"/>
      <c r="G214" s="6"/>
      <c r="H214" s="6"/>
    </row>
    <row r="215" spans="1:8" ht="12.75" customHeight="1">
      <c r="A215" s="6"/>
      <c r="B215" s="6"/>
      <c r="C215" s="6"/>
      <c r="D215" s="6"/>
      <c r="E215" s="6"/>
      <c r="F215" s="6"/>
      <c r="G215" s="6"/>
      <c r="H215" s="6"/>
    </row>
    <row r="216" spans="1:8" ht="18.75" customHeight="1">
      <c r="A216" s="15"/>
      <c r="B216" s="15"/>
      <c r="C216" s="15"/>
      <c r="D216" s="15"/>
      <c r="E216" s="15"/>
      <c r="F216" s="15"/>
      <c r="G216" s="15"/>
      <c r="H216" s="15"/>
    </row>
    <row r="217" spans="1:8" ht="15">
      <c r="A217" s="55" t="s">
        <v>74</v>
      </c>
      <c r="B217" s="37"/>
      <c r="C217" s="37"/>
      <c r="D217" s="37"/>
      <c r="E217" s="37"/>
      <c r="F217" s="37"/>
      <c r="G217" s="37"/>
      <c r="H217" s="37"/>
    </row>
    <row r="218" spans="1:8" ht="24" customHeight="1">
      <c r="A218" s="17" t="s">
        <v>15</v>
      </c>
      <c r="B218" s="17" t="s">
        <v>16</v>
      </c>
      <c r="C218" s="17" t="s">
        <v>17</v>
      </c>
      <c r="D218" s="17" t="s">
        <v>18</v>
      </c>
      <c r="E218" s="17" t="s">
        <v>19</v>
      </c>
      <c r="F218" s="17" t="s">
        <v>20</v>
      </c>
      <c r="G218" s="17" t="s">
        <v>21</v>
      </c>
      <c r="H218" s="17" t="s">
        <v>22</v>
      </c>
    </row>
    <row r="219" spans="1:8" ht="12.75">
      <c r="A219" s="17"/>
      <c r="B219" s="17"/>
      <c r="C219" s="17"/>
      <c r="D219" s="17"/>
      <c r="E219" s="17"/>
      <c r="F219" s="17"/>
      <c r="G219" s="17"/>
      <c r="H219" s="17"/>
    </row>
    <row r="220" spans="1:8" ht="12.75">
      <c r="A220" s="17"/>
      <c r="B220" s="17"/>
      <c r="C220" s="17"/>
      <c r="D220" s="17"/>
      <c r="E220" s="17"/>
      <c r="F220" s="17"/>
      <c r="G220" s="17"/>
      <c r="H220" s="17"/>
    </row>
    <row r="221" spans="1:8" ht="10.5" customHeight="1">
      <c r="A221" s="17"/>
      <c r="B221" s="17"/>
      <c r="C221" s="17"/>
      <c r="D221" s="17"/>
      <c r="E221" s="17"/>
      <c r="F221" s="17"/>
      <c r="G221" s="17"/>
      <c r="H221" s="17"/>
    </row>
    <row r="222" spans="1:8" ht="9" customHeight="1">
      <c r="A222" s="17"/>
      <c r="B222" s="17"/>
      <c r="C222" s="17"/>
      <c r="D222" s="17"/>
      <c r="E222" s="17"/>
      <c r="F222" s="17"/>
      <c r="G222" s="17"/>
      <c r="H222" s="17"/>
    </row>
    <row r="223" spans="1:8" ht="12" customHeight="1">
      <c r="A223" s="17"/>
      <c r="B223" s="17"/>
      <c r="C223" s="17"/>
      <c r="D223" s="17"/>
      <c r="E223" s="17"/>
      <c r="F223" s="17"/>
      <c r="G223" s="17"/>
      <c r="H223" s="17"/>
    </row>
    <row r="224" spans="1:8" ht="51" customHeight="1">
      <c r="A224" s="56" t="s">
        <v>75</v>
      </c>
      <c r="B224" s="19">
        <v>198472148</v>
      </c>
      <c r="C224" s="19">
        <v>88535829</v>
      </c>
      <c r="D224" s="19">
        <v>674000</v>
      </c>
      <c r="E224" s="19">
        <v>99140672</v>
      </c>
      <c r="F224" s="20">
        <f>C224/B224*100</f>
        <v>44.60869189565077</v>
      </c>
      <c r="G224" s="20">
        <f>E224/D224*100</f>
        <v>14709.298516320476</v>
      </c>
      <c r="H224" s="20">
        <f>(E224-C224)/C224*100</f>
        <v>11.978024173693568</v>
      </c>
    </row>
    <row r="225" spans="1:8" ht="52.5" customHeight="1">
      <c r="A225" s="57" t="s">
        <v>76</v>
      </c>
      <c r="B225" s="19">
        <v>853269429</v>
      </c>
      <c r="C225" s="19">
        <v>310271796</v>
      </c>
      <c r="D225" s="19">
        <v>71079000</v>
      </c>
      <c r="E225" s="19">
        <v>431542168.5</v>
      </c>
      <c r="F225" s="20">
        <f>C225/B225*100</f>
        <v>36.36269921959199</v>
      </c>
      <c r="G225" s="20">
        <f>E225/D225*100</f>
        <v>607.130331743553</v>
      </c>
      <c r="H225" s="20">
        <f>(E225-C225)/C225*100</f>
        <v>39.085206603825505</v>
      </c>
    </row>
    <row r="226" spans="1:8" ht="49.5" customHeight="1">
      <c r="A226" s="57" t="s">
        <v>77</v>
      </c>
      <c r="B226" s="19">
        <v>909505217</v>
      </c>
      <c r="C226" s="19">
        <v>336603842</v>
      </c>
      <c r="D226" s="22">
        <v>810000000</v>
      </c>
      <c r="E226" s="19">
        <v>405118222.5</v>
      </c>
      <c r="F226" s="20">
        <f>C226/B226*100</f>
        <v>37.00955593309148</v>
      </c>
      <c r="G226" s="20">
        <f>E226/D226*100</f>
        <v>50.01459537037037</v>
      </c>
      <c r="H226" s="20">
        <f>(E226-C226)/C226*100</f>
        <v>20.354604419518182</v>
      </c>
    </row>
    <row r="227" spans="1:8" ht="41.25" customHeight="1">
      <c r="A227" s="57" t="s">
        <v>78</v>
      </c>
      <c r="B227" s="19">
        <v>77312906</v>
      </c>
      <c r="C227" s="19">
        <v>30836908</v>
      </c>
      <c r="D227" s="19">
        <v>23286000</v>
      </c>
      <c r="E227" s="19">
        <v>30082266</v>
      </c>
      <c r="F227" s="20">
        <f>C227/B227*100</f>
        <v>39.8858477781187</v>
      </c>
      <c r="G227" s="20">
        <f>E227/D227*100</f>
        <v>129.18606029373873</v>
      </c>
      <c r="H227" s="20">
        <f>(E227-C227)/C227*100</f>
        <v>-2.4472038506584384</v>
      </c>
    </row>
    <row r="228" spans="1:8" ht="41.25" customHeight="1">
      <c r="A228" s="57" t="s">
        <v>79</v>
      </c>
      <c r="B228" s="19">
        <v>1387505</v>
      </c>
      <c r="C228" s="19">
        <v>780424</v>
      </c>
      <c r="D228" s="19">
        <v>688000</v>
      </c>
      <c r="E228" s="19">
        <v>1</v>
      </c>
      <c r="F228" s="20">
        <f>C228/B228*100</f>
        <v>56.24657208442492</v>
      </c>
      <c r="G228" s="20">
        <f>E228/D228*100</f>
        <v>0.00014534883720930232</v>
      </c>
      <c r="H228" s="20">
        <f>(E228-C228)/C228*100</f>
        <v>-99.99987186452492</v>
      </c>
    </row>
    <row r="229" spans="1:8" ht="51.75" customHeight="1">
      <c r="A229" s="57" t="s">
        <v>80</v>
      </c>
      <c r="B229" s="19">
        <v>3928060</v>
      </c>
      <c r="C229" s="19">
        <v>620356</v>
      </c>
      <c r="D229" s="19">
        <v>477000</v>
      </c>
      <c r="E229" s="19">
        <v>0</v>
      </c>
      <c r="F229" s="20">
        <f>C229/B229*100</f>
        <v>15.792935953116805</v>
      </c>
      <c r="G229" s="20">
        <f>E229/D229*100</f>
        <v>0</v>
      </c>
      <c r="H229" s="20">
        <f>(E229-C229)/C229*100</f>
        <v>-100</v>
      </c>
    </row>
    <row r="230" spans="1:8" ht="33" customHeight="1">
      <c r="A230" s="57" t="s">
        <v>28</v>
      </c>
      <c r="B230" s="19">
        <f>(B224+B225+B226+B227+B228)-B229</f>
        <v>2036019145</v>
      </c>
      <c r="C230" s="19">
        <f>(C224+C225+C226+C227+C228)-C229</f>
        <v>766408443</v>
      </c>
      <c r="D230" s="19">
        <f>(D224+D225+D226+D227+D228)-D229</f>
        <v>905250000</v>
      </c>
      <c r="E230" s="19">
        <f>(E224+E225+E226+E227+E228)-E229</f>
        <v>965883330</v>
      </c>
      <c r="F230" s="20">
        <f>C230/B230*100</f>
        <v>37.64249687347611</v>
      </c>
      <c r="G230" s="20">
        <f>E230/D230*100</f>
        <v>106.6979652029826</v>
      </c>
      <c r="H230" s="20">
        <f>(E230-C230)/C230*100</f>
        <v>26.02722984355223</v>
      </c>
    </row>
    <row r="232" ht="9" customHeight="1"/>
    <row r="233" ht="9" customHeight="1"/>
    <row r="234" ht="37.5" customHeight="1"/>
    <row r="235" ht="42" customHeight="1">
      <c r="H235" t="s">
        <v>81</v>
      </c>
    </row>
    <row r="236" spans="1:8" ht="35.25" customHeight="1">
      <c r="A236" s="12" t="s">
        <v>82</v>
      </c>
      <c r="B236" s="12"/>
      <c r="C236" s="12"/>
      <c r="D236" s="12"/>
      <c r="E236" s="12"/>
      <c r="F236" s="12"/>
      <c r="G236" s="12"/>
      <c r="H236" s="12"/>
    </row>
    <row r="237" spans="1:8" ht="12.75" customHeight="1">
      <c r="A237" s="28" t="s">
        <v>83</v>
      </c>
      <c r="B237" s="28"/>
      <c r="C237" s="28"/>
      <c r="D237" s="28"/>
      <c r="E237" s="28"/>
      <c r="F237" s="28"/>
      <c r="G237" s="28"/>
      <c r="H237" s="28"/>
    </row>
    <row r="238" spans="1:8" ht="18" customHeight="1">
      <c r="A238" s="28"/>
      <c r="B238" s="28"/>
      <c r="C238" s="28"/>
      <c r="D238" s="28"/>
      <c r="E238" s="28"/>
      <c r="F238" s="28"/>
      <c r="G238" s="28"/>
      <c r="H238" s="28"/>
    </row>
    <row r="239" spans="1:8" ht="15" customHeight="1">
      <c r="A239" s="28"/>
      <c r="B239" s="28"/>
      <c r="C239" s="28"/>
      <c r="D239" s="28"/>
      <c r="E239" s="28"/>
      <c r="F239" s="28"/>
      <c r="G239" s="28"/>
      <c r="H239" s="28"/>
    </row>
    <row r="240" spans="1:8" ht="15" customHeight="1">
      <c r="A240" s="28"/>
      <c r="B240" s="28"/>
      <c r="C240" s="28"/>
      <c r="D240" s="28"/>
      <c r="E240" s="28"/>
      <c r="F240" s="28"/>
      <c r="G240" s="28"/>
      <c r="H240" s="28"/>
    </row>
    <row r="241" spans="1:8" ht="15" customHeight="1">
      <c r="A241" s="37"/>
      <c r="B241" s="37"/>
      <c r="C241" s="37"/>
      <c r="D241" s="37"/>
      <c r="E241" s="37"/>
      <c r="F241" s="37"/>
      <c r="G241" s="37"/>
      <c r="H241" s="37"/>
    </row>
    <row r="242" spans="1:8" ht="6" customHeight="1">
      <c r="A242" s="7" t="s">
        <v>84</v>
      </c>
      <c r="B242" s="7"/>
      <c r="C242" s="7"/>
      <c r="D242" s="7"/>
      <c r="E242" s="7"/>
      <c r="F242" s="7"/>
      <c r="G242" s="7"/>
      <c r="H242" s="7"/>
    </row>
    <row r="243" spans="1:8" ht="12.75">
      <c r="A243" s="7"/>
      <c r="B243" s="7"/>
      <c r="C243" s="7"/>
      <c r="D243" s="7"/>
      <c r="E243" s="7"/>
      <c r="F243" s="7"/>
      <c r="G243" s="7"/>
      <c r="H243" s="7"/>
    </row>
    <row r="244" spans="1:8" ht="12.75" hidden="1">
      <c r="A244" s="35"/>
      <c r="B244" s="35"/>
      <c r="C244" s="35"/>
      <c r="D244" s="35"/>
      <c r="E244" s="35"/>
      <c r="F244" s="35"/>
      <c r="G244" s="35"/>
      <c r="H244" s="35"/>
    </row>
    <row r="245" spans="1:8" ht="12" customHeight="1">
      <c r="A245" s="55" t="s">
        <v>85</v>
      </c>
      <c r="B245" s="37"/>
      <c r="C245" s="37"/>
      <c r="D245" s="37"/>
      <c r="E245" s="37"/>
      <c r="F245" s="37"/>
      <c r="G245" s="37"/>
      <c r="H245" s="37"/>
    </row>
    <row r="246" spans="1:8" ht="4.5" customHeight="1">
      <c r="A246" s="17" t="s">
        <v>15</v>
      </c>
      <c r="B246" s="17" t="s">
        <v>16</v>
      </c>
      <c r="C246" s="17" t="s">
        <v>17</v>
      </c>
      <c r="D246" s="17" t="s">
        <v>18</v>
      </c>
      <c r="E246" s="17" t="s">
        <v>19</v>
      </c>
      <c r="F246" s="17" t="s">
        <v>20</v>
      </c>
      <c r="G246" s="17" t="s">
        <v>21</v>
      </c>
      <c r="H246" s="17" t="s">
        <v>22</v>
      </c>
    </row>
    <row r="247" spans="1:8" ht="17.25" customHeight="1">
      <c r="A247" s="17"/>
      <c r="B247" s="17"/>
      <c r="C247" s="17"/>
      <c r="D247" s="17"/>
      <c r="E247" s="17"/>
      <c r="F247" s="17"/>
      <c r="G247" s="17"/>
      <c r="H247" s="17"/>
    </row>
    <row r="248" spans="1:8" ht="7.5" customHeight="1">
      <c r="A248" s="17"/>
      <c r="B248" s="17"/>
      <c r="C248" s="17"/>
      <c r="D248" s="17"/>
      <c r="E248" s="17"/>
      <c r="F248" s="17"/>
      <c r="G248" s="17"/>
      <c r="H248" s="17"/>
    </row>
    <row r="249" spans="1:8" ht="15" customHeight="1">
      <c r="A249" s="17"/>
      <c r="B249" s="17"/>
      <c r="C249" s="17"/>
      <c r="D249" s="17"/>
      <c r="E249" s="17"/>
      <c r="F249" s="17"/>
      <c r="G249" s="17"/>
      <c r="H249" s="17"/>
    </row>
    <row r="250" spans="1:8" ht="12.75">
      <c r="A250" s="17"/>
      <c r="B250" s="17"/>
      <c r="C250" s="17"/>
      <c r="D250" s="17"/>
      <c r="E250" s="17"/>
      <c r="F250" s="17"/>
      <c r="G250" s="17"/>
      <c r="H250" s="17"/>
    </row>
    <row r="251" spans="1:8" ht="30" customHeight="1">
      <c r="A251" s="17"/>
      <c r="B251" s="17"/>
      <c r="C251" s="17"/>
      <c r="D251" s="17"/>
      <c r="E251" s="17"/>
      <c r="F251" s="17"/>
      <c r="G251" s="17"/>
      <c r="H251" s="17"/>
    </row>
    <row r="252" spans="1:8" ht="33" customHeight="1">
      <c r="A252" s="56" t="s">
        <v>75</v>
      </c>
      <c r="B252" s="19">
        <f>B253</f>
        <v>198472148</v>
      </c>
      <c r="C252" s="19">
        <f>C253</f>
        <v>88535829</v>
      </c>
      <c r="D252" s="19">
        <f>D253</f>
        <v>674000</v>
      </c>
      <c r="E252" s="19">
        <f>E253</f>
        <v>99140672</v>
      </c>
      <c r="F252" s="20">
        <f>C252/B252*100</f>
        <v>44.60869189565077</v>
      </c>
      <c r="G252" s="20">
        <f>E252/D252*100</f>
        <v>14709.298516320476</v>
      </c>
      <c r="H252" s="20">
        <f>(E252-C252)/C252*100</f>
        <v>11.978024173693568</v>
      </c>
    </row>
    <row r="253" spans="1:8" ht="21.75" customHeight="1">
      <c r="A253" s="30" t="s">
        <v>86</v>
      </c>
      <c r="B253" s="31">
        <v>198472148</v>
      </c>
      <c r="C253" s="31">
        <v>88535829</v>
      </c>
      <c r="D253" s="31">
        <v>674000</v>
      </c>
      <c r="E253" s="31">
        <v>99140672</v>
      </c>
      <c r="F253" s="32">
        <f>C253/B253*100</f>
        <v>44.60869189565077</v>
      </c>
      <c r="G253" s="32">
        <f>E253/D253*100</f>
        <v>14709.298516320476</v>
      </c>
      <c r="H253" s="32">
        <f>(E253-C253)/C253*100</f>
        <v>11.978024173693568</v>
      </c>
    </row>
    <row r="254" ht="22.5" customHeight="1"/>
    <row r="255" spans="1:8" ht="18.75" customHeight="1">
      <c r="A255" s="12" t="s">
        <v>87</v>
      </c>
      <c r="B255" s="12"/>
      <c r="C255" s="12"/>
      <c r="D255" s="12"/>
      <c r="E255" s="12"/>
      <c r="F255" s="12"/>
      <c r="G255" s="12"/>
      <c r="H255" s="12"/>
    </row>
    <row r="256" spans="1:8" ht="16.5" customHeight="1">
      <c r="A256" s="28" t="s">
        <v>88</v>
      </c>
      <c r="B256" s="28"/>
      <c r="C256" s="28"/>
      <c r="D256" s="28"/>
      <c r="E256" s="28"/>
      <c r="F256" s="28"/>
      <c r="G256" s="28"/>
      <c r="H256" s="28"/>
    </row>
    <row r="257" spans="1:8" ht="16.5" customHeight="1">
      <c r="A257" s="28"/>
      <c r="B257" s="28"/>
      <c r="C257" s="28"/>
      <c r="D257" s="28"/>
      <c r="E257" s="28"/>
      <c r="F257" s="28"/>
      <c r="G257" s="28"/>
      <c r="H257" s="28"/>
    </row>
    <row r="258" spans="1:8" ht="33.75" customHeight="1">
      <c r="A258" s="28"/>
      <c r="B258" s="28"/>
      <c r="C258" s="28"/>
      <c r="D258" s="28"/>
      <c r="E258" s="28"/>
      <c r="F258" s="28"/>
      <c r="G258" s="28"/>
      <c r="H258" s="28"/>
    </row>
    <row r="259" spans="1:8" ht="12.75">
      <c r="A259" s="28"/>
      <c r="B259" s="28"/>
      <c r="C259" s="28"/>
      <c r="D259" s="28"/>
      <c r="E259" s="28"/>
      <c r="F259" s="28"/>
      <c r="G259" s="28"/>
      <c r="H259" s="28"/>
    </row>
    <row r="260" spans="1:8" ht="15">
      <c r="A260" s="37"/>
      <c r="B260" s="37"/>
      <c r="C260" s="37"/>
      <c r="D260" s="37"/>
      <c r="E260" s="37"/>
      <c r="F260" s="37"/>
      <c r="G260" s="37"/>
      <c r="H260" s="37"/>
    </row>
    <row r="261" spans="1:8" ht="6" customHeight="1">
      <c r="A261" s="7" t="s">
        <v>89</v>
      </c>
      <c r="B261" s="7"/>
      <c r="C261" s="7"/>
      <c r="D261" s="7"/>
      <c r="E261" s="7"/>
      <c r="F261" s="7"/>
      <c r="G261" s="7"/>
      <c r="H261" s="7"/>
    </row>
    <row r="262" spans="1:8" ht="12.75" customHeight="1">
      <c r="A262" s="7"/>
      <c r="B262" s="7"/>
      <c r="C262" s="7"/>
      <c r="D262" s="7"/>
      <c r="E262" s="7"/>
      <c r="F262" s="7"/>
      <c r="G262" s="7"/>
      <c r="H262" s="7"/>
    </row>
    <row r="263" spans="1:8" ht="15">
      <c r="A263" s="35"/>
      <c r="B263" s="35"/>
      <c r="C263" s="35"/>
      <c r="D263" s="35"/>
      <c r="E263" s="35"/>
      <c r="F263" s="35"/>
      <c r="G263" s="35"/>
      <c r="H263" s="35"/>
    </row>
    <row r="264" ht="15" customHeight="1">
      <c r="A264" s="55" t="s">
        <v>90</v>
      </c>
    </row>
    <row r="265" spans="1:8" ht="11.25" customHeight="1">
      <c r="A265" s="17" t="s">
        <v>15</v>
      </c>
      <c r="B265" s="17" t="s">
        <v>16</v>
      </c>
      <c r="C265" s="17" t="s">
        <v>17</v>
      </c>
      <c r="D265" s="17" t="s">
        <v>18</v>
      </c>
      <c r="E265" s="17" t="s">
        <v>19</v>
      </c>
      <c r="F265" s="17" t="s">
        <v>20</v>
      </c>
      <c r="G265" s="17" t="s">
        <v>21</v>
      </c>
      <c r="H265" s="17" t="s">
        <v>22</v>
      </c>
    </row>
    <row r="266" spans="1:8" ht="12" customHeight="1">
      <c r="A266" s="17"/>
      <c r="B266" s="17"/>
      <c r="C266" s="17"/>
      <c r="D266" s="17"/>
      <c r="E266" s="17"/>
      <c r="F266" s="17"/>
      <c r="G266" s="17"/>
      <c r="H266" s="17"/>
    </row>
    <row r="267" spans="1:8" ht="9.75" customHeight="1">
      <c r="A267" s="17"/>
      <c r="B267" s="17"/>
      <c r="C267" s="17"/>
      <c r="D267" s="17"/>
      <c r="E267" s="17"/>
      <c r="F267" s="17"/>
      <c r="G267" s="17"/>
      <c r="H267" s="17"/>
    </row>
    <row r="268" spans="1:8" ht="9.75" customHeight="1">
      <c r="A268" s="17"/>
      <c r="B268" s="17"/>
      <c r="C268" s="17"/>
      <c r="D268" s="17"/>
      <c r="E268" s="17"/>
      <c r="F268" s="17"/>
      <c r="G268" s="17"/>
      <c r="H268" s="17"/>
    </row>
    <row r="269" spans="1:8" ht="25.5" customHeight="1">
      <c r="A269" s="17"/>
      <c r="B269" s="17"/>
      <c r="C269" s="17"/>
      <c r="D269" s="17"/>
      <c r="E269" s="17"/>
      <c r="F269" s="17"/>
      <c r="G269" s="17"/>
      <c r="H269" s="17"/>
    </row>
    <row r="270" spans="1:8" ht="15.75" customHeight="1">
      <c r="A270" s="17"/>
      <c r="B270" s="17"/>
      <c r="C270" s="17"/>
      <c r="D270" s="17"/>
      <c r="E270" s="17"/>
      <c r="F270" s="17"/>
      <c r="G270" s="17"/>
      <c r="H270" s="17"/>
    </row>
    <row r="271" spans="1:8" ht="36.75" customHeight="1">
      <c r="A271" s="57" t="s">
        <v>76</v>
      </c>
      <c r="B271" s="19">
        <f>B272+B273+B274</f>
        <v>853269429</v>
      </c>
      <c r="C271" s="19">
        <f>C272+C273+C274</f>
        <v>310271796</v>
      </c>
      <c r="D271" s="19">
        <f>D272+D273+D274</f>
        <v>71079000</v>
      </c>
      <c r="E271" s="19">
        <f>E272+E273+E274</f>
        <v>431542169</v>
      </c>
      <c r="F271" s="20">
        <f>C271/B271*100</f>
        <v>36.36269921959199</v>
      </c>
      <c r="G271" s="20">
        <f>E271/D271*100</f>
        <v>607.1303324469956</v>
      </c>
      <c r="H271" s="20">
        <f>(E271-C271)/C271*100</f>
        <v>39.08520676497454</v>
      </c>
    </row>
    <row r="272" spans="1:8" ht="27" customHeight="1">
      <c r="A272" s="39" t="s">
        <v>91</v>
      </c>
      <c r="B272" s="31">
        <v>830627715</v>
      </c>
      <c r="C272" s="31">
        <v>298970608</v>
      </c>
      <c r="D272" s="31">
        <v>69214000</v>
      </c>
      <c r="E272" s="31">
        <v>421439939.5</v>
      </c>
      <c r="F272" s="32">
        <f>C272/B272*100</f>
        <v>35.993334029313004</v>
      </c>
      <c r="G272" s="32">
        <f>E272/D272*100</f>
        <v>608.8940669517727</v>
      </c>
      <c r="H272" s="32">
        <f>(E272-C272)/C272*100</f>
        <v>40.96366941194434</v>
      </c>
    </row>
    <row r="273" spans="1:8" ht="42.75" customHeight="1">
      <c r="A273" s="39" t="s">
        <v>92</v>
      </c>
      <c r="B273" s="31">
        <v>16462224</v>
      </c>
      <c r="C273" s="31">
        <v>9146244</v>
      </c>
      <c r="D273" s="31">
        <v>826000</v>
      </c>
      <c r="E273" s="31">
        <v>7324965.5</v>
      </c>
      <c r="F273" s="32">
        <f>C273/B273*100</f>
        <v>55.55898158110351</v>
      </c>
      <c r="G273" s="32">
        <f>E273/D273*100</f>
        <v>886.7996973365617</v>
      </c>
      <c r="H273" s="32">
        <f>(E273-C273)/C273*100</f>
        <v>-19.912857124738856</v>
      </c>
    </row>
    <row r="274" spans="1:8" ht="34.5">
      <c r="A274" s="39" t="s">
        <v>93</v>
      </c>
      <c r="B274" s="31">
        <v>6179490</v>
      </c>
      <c r="C274" s="31">
        <v>2154944</v>
      </c>
      <c r="D274" s="31">
        <v>1039000</v>
      </c>
      <c r="E274" s="31">
        <v>2777264</v>
      </c>
      <c r="F274" s="32">
        <f>C274/B274*100</f>
        <v>34.87252184241741</v>
      </c>
      <c r="G274" s="32">
        <f>E274/D274*100</f>
        <v>267.30163618864293</v>
      </c>
      <c r="H274" s="32">
        <f>(E274-C274)/C274*100</f>
        <v>28.878708681060854</v>
      </c>
    </row>
    <row r="276" ht="21" customHeight="1">
      <c r="H276" t="s">
        <v>94</v>
      </c>
    </row>
    <row r="277" spans="1:8" ht="30" customHeight="1">
      <c r="A277" s="12" t="s">
        <v>95</v>
      </c>
      <c r="B277" s="12"/>
      <c r="C277" s="12"/>
      <c r="D277" s="12"/>
      <c r="E277" s="12"/>
      <c r="F277" s="12"/>
      <c r="G277" s="12"/>
      <c r="H277" s="12"/>
    </row>
    <row r="278" spans="1:8" ht="12.75" customHeight="1">
      <c r="A278" s="28" t="s">
        <v>96</v>
      </c>
      <c r="B278" s="28"/>
      <c r="C278" s="28"/>
      <c r="D278" s="28"/>
      <c r="E278" s="28"/>
      <c r="F278" s="28"/>
      <c r="G278" s="28"/>
      <c r="H278" s="28"/>
    </row>
    <row r="279" spans="1:8" ht="12.75">
      <c r="A279" s="28"/>
      <c r="B279" s="28"/>
      <c r="C279" s="28"/>
      <c r="D279" s="28"/>
      <c r="E279" s="28"/>
      <c r="F279" s="28"/>
      <c r="G279" s="28"/>
      <c r="H279" s="28"/>
    </row>
    <row r="280" spans="1:8" ht="10.5" customHeight="1">
      <c r="A280" s="28"/>
      <c r="B280" s="28"/>
      <c r="C280" s="28"/>
      <c r="D280" s="28"/>
      <c r="E280" s="28"/>
      <c r="F280" s="28"/>
      <c r="G280" s="28"/>
      <c r="H280" s="28"/>
    </row>
    <row r="281" spans="1:8" ht="21.75" customHeight="1">
      <c r="A281" s="28"/>
      <c r="B281" s="28"/>
      <c r="C281" s="28"/>
      <c r="D281" s="28"/>
      <c r="E281" s="28"/>
      <c r="F281" s="28"/>
      <c r="G281" s="28"/>
      <c r="H281" s="28"/>
    </row>
    <row r="282" ht="12.75" customHeight="1" hidden="1"/>
    <row r="283" spans="1:8" ht="9" customHeight="1">
      <c r="A283" s="7" t="s">
        <v>97</v>
      </c>
      <c r="B283" s="7"/>
      <c r="C283" s="7"/>
      <c r="D283" s="7"/>
      <c r="E283" s="7"/>
      <c r="F283" s="7"/>
      <c r="G283" s="7"/>
      <c r="H283" s="7"/>
    </row>
    <row r="284" spans="1:8" ht="15" customHeight="1">
      <c r="A284" s="7"/>
      <c r="B284" s="7"/>
      <c r="C284" s="7"/>
      <c r="D284" s="7"/>
      <c r="E284" s="7"/>
      <c r="F284" s="7"/>
      <c r="G284" s="7"/>
      <c r="H284" s="7"/>
    </row>
    <row r="285" spans="1:8" ht="18" customHeight="1">
      <c r="A285" s="35"/>
      <c r="B285" s="35"/>
      <c r="C285" s="35"/>
      <c r="D285" s="35"/>
      <c r="E285" s="35"/>
      <c r="F285" s="35"/>
      <c r="G285" s="35"/>
      <c r="H285" s="35"/>
    </row>
    <row r="286" ht="18" customHeight="1">
      <c r="A286" s="55" t="s">
        <v>98</v>
      </c>
    </row>
    <row r="287" spans="1:8" ht="9" customHeight="1">
      <c r="A287" s="17" t="s">
        <v>15</v>
      </c>
      <c r="B287" s="17" t="s">
        <v>16</v>
      </c>
      <c r="C287" s="17" t="s">
        <v>17</v>
      </c>
      <c r="D287" s="17" t="s">
        <v>18</v>
      </c>
      <c r="E287" s="17" t="s">
        <v>19</v>
      </c>
      <c r="F287" s="17" t="s">
        <v>20</v>
      </c>
      <c r="G287" s="17" t="s">
        <v>21</v>
      </c>
      <c r="H287" s="17" t="s">
        <v>22</v>
      </c>
    </row>
    <row r="288" spans="1:8" ht="3.75" customHeight="1">
      <c r="A288" s="17"/>
      <c r="B288" s="17"/>
      <c r="C288" s="17"/>
      <c r="D288" s="17"/>
      <c r="E288" s="17"/>
      <c r="F288" s="17"/>
      <c r="G288" s="17"/>
      <c r="H288" s="17"/>
    </row>
    <row r="289" spans="1:8" ht="12.75">
      <c r="A289" s="17"/>
      <c r="B289" s="17"/>
      <c r="C289" s="17"/>
      <c r="D289" s="17"/>
      <c r="E289" s="17"/>
      <c r="F289" s="17"/>
      <c r="G289" s="17"/>
      <c r="H289" s="17"/>
    </row>
    <row r="290" spans="1:8" ht="4.5" customHeight="1">
      <c r="A290" s="17"/>
      <c r="B290" s="17"/>
      <c r="C290" s="17"/>
      <c r="D290" s="17"/>
      <c r="E290" s="17"/>
      <c r="F290" s="17"/>
      <c r="G290" s="17"/>
      <c r="H290" s="17"/>
    </row>
    <row r="291" spans="1:8" ht="7.5" customHeight="1">
      <c r="A291" s="17"/>
      <c r="B291" s="17"/>
      <c r="C291" s="17"/>
      <c r="D291" s="17"/>
      <c r="E291" s="17"/>
      <c r="F291" s="17"/>
      <c r="G291" s="17"/>
      <c r="H291" s="17"/>
    </row>
    <row r="292" spans="1:8" ht="18.75" customHeight="1">
      <c r="A292" s="17"/>
      <c r="B292" s="17"/>
      <c r="C292" s="17"/>
      <c r="D292" s="17"/>
      <c r="E292" s="17"/>
      <c r="F292" s="17"/>
      <c r="G292" s="17"/>
      <c r="H292" s="17"/>
    </row>
    <row r="293" spans="1:8" ht="23.25">
      <c r="A293" s="57" t="s">
        <v>77</v>
      </c>
      <c r="B293" s="19">
        <f>B294+B295</f>
        <v>909505217</v>
      </c>
      <c r="C293" s="19">
        <f>C294+C295</f>
        <v>336603842</v>
      </c>
      <c r="D293" s="19">
        <f>D294+D295</f>
        <v>810000000</v>
      </c>
      <c r="E293" s="19">
        <f>E294+E295</f>
        <v>405118223</v>
      </c>
      <c r="F293" s="20">
        <f>C293/B293*100</f>
        <v>37.00955593309148</v>
      </c>
      <c r="G293" s="20">
        <f>E293/D293*100</f>
        <v>50.014595432098766</v>
      </c>
      <c r="H293" s="20">
        <f>(E293-C293)/C293*100</f>
        <v>20.35460456806075</v>
      </c>
    </row>
    <row r="294" spans="1:8" ht="57">
      <c r="A294" s="39" t="s">
        <v>99</v>
      </c>
      <c r="B294" s="31">
        <v>909486000</v>
      </c>
      <c r="C294" s="31">
        <v>336600000</v>
      </c>
      <c r="D294" s="31">
        <v>810000000</v>
      </c>
      <c r="E294" s="31">
        <v>405005000</v>
      </c>
      <c r="F294" s="32">
        <f>C294/B294*100</f>
        <v>37.00991549072773</v>
      </c>
      <c r="G294" s="32">
        <f>E294/D294*100</f>
        <v>50.00061728395062</v>
      </c>
      <c r="H294" s="32">
        <f>(E294-C294)/C294*100</f>
        <v>20.322341057635178</v>
      </c>
    </row>
    <row r="295" spans="1:8" ht="51.75" customHeight="1">
      <c r="A295" s="39" t="s">
        <v>100</v>
      </c>
      <c r="B295" s="31">
        <v>19217</v>
      </c>
      <c r="C295" s="31">
        <v>3842</v>
      </c>
      <c r="D295" s="31">
        <v>0</v>
      </c>
      <c r="E295" s="31">
        <v>113223</v>
      </c>
      <c r="F295" s="32">
        <f>C295/B295*100</f>
        <v>19.99271478378519</v>
      </c>
      <c r="G295" s="32">
        <v>100</v>
      </c>
      <c r="H295" s="32">
        <v>2846.77</v>
      </c>
    </row>
    <row r="296" ht="26.25" customHeight="1"/>
    <row r="297" spans="1:8" ht="23.25" customHeight="1">
      <c r="A297" s="12" t="s">
        <v>101</v>
      </c>
      <c r="B297" s="12"/>
      <c r="C297" s="12"/>
      <c r="D297" s="12"/>
      <c r="E297" s="12"/>
      <c r="F297" s="12"/>
      <c r="G297" s="12"/>
      <c r="H297" s="12"/>
    </row>
    <row r="298" spans="1:8" ht="12.75" customHeight="1">
      <c r="A298" s="28" t="s">
        <v>102</v>
      </c>
      <c r="B298" s="28"/>
      <c r="C298" s="28"/>
      <c r="D298" s="28"/>
      <c r="E298" s="28"/>
      <c r="F298" s="28"/>
      <c r="G298" s="28"/>
      <c r="H298" s="28"/>
    </row>
    <row r="299" spans="1:8" ht="12.75">
      <c r="A299" s="28"/>
      <c r="B299" s="28"/>
      <c r="C299" s="28"/>
      <c r="D299" s="28"/>
      <c r="E299" s="28"/>
      <c r="F299" s="28"/>
      <c r="G299" s="28"/>
      <c r="H299" s="28"/>
    </row>
    <row r="300" spans="1:8" ht="19.5" customHeight="1">
      <c r="A300" s="28"/>
      <c r="B300" s="28"/>
      <c r="C300" s="28"/>
      <c r="D300" s="28"/>
      <c r="E300" s="28"/>
      <c r="F300" s="28"/>
      <c r="G300" s="28"/>
      <c r="H300" s="28"/>
    </row>
    <row r="301" spans="1:8" ht="15.75" customHeight="1">
      <c r="A301" s="28"/>
      <c r="B301" s="28"/>
      <c r="C301" s="28"/>
      <c r="D301" s="28"/>
      <c r="E301" s="28"/>
      <c r="F301" s="28"/>
      <c r="G301" s="28"/>
      <c r="H301" s="28"/>
    </row>
    <row r="302" ht="9" customHeight="1"/>
    <row r="303" spans="1:8" ht="9" customHeight="1">
      <c r="A303" s="7" t="s">
        <v>103</v>
      </c>
      <c r="B303" s="7"/>
      <c r="C303" s="7"/>
      <c r="D303" s="7"/>
      <c r="E303" s="7"/>
      <c r="F303" s="7"/>
      <c r="G303" s="7"/>
      <c r="H303" s="7"/>
    </row>
    <row r="304" spans="1:8" ht="15" customHeight="1">
      <c r="A304" s="7"/>
      <c r="B304" s="7"/>
      <c r="C304" s="7"/>
      <c r="D304" s="7"/>
      <c r="E304" s="7"/>
      <c r="F304" s="7"/>
      <c r="G304" s="7"/>
      <c r="H304" s="7"/>
    </row>
    <row r="305" spans="1:8" ht="9" customHeight="1">
      <c r="A305" s="35"/>
      <c r="B305" s="35"/>
      <c r="C305" s="35"/>
      <c r="D305" s="35"/>
      <c r="E305" s="35"/>
      <c r="F305" s="35"/>
      <c r="G305" s="35"/>
      <c r="H305" s="35"/>
    </row>
    <row r="306" ht="16.5" customHeight="1">
      <c r="A306" s="55" t="s">
        <v>104</v>
      </c>
    </row>
    <row r="307" spans="1:8" ht="10.5" customHeight="1">
      <c r="A307" s="17" t="s">
        <v>15</v>
      </c>
      <c r="B307" s="17" t="s">
        <v>16</v>
      </c>
      <c r="C307" s="17" t="s">
        <v>17</v>
      </c>
      <c r="D307" s="17" t="s">
        <v>18</v>
      </c>
      <c r="E307" s="17" t="s">
        <v>19</v>
      </c>
      <c r="F307" s="17" t="s">
        <v>20</v>
      </c>
      <c r="G307" s="17" t="s">
        <v>21</v>
      </c>
      <c r="H307" s="17" t="s">
        <v>22</v>
      </c>
    </row>
    <row r="308" spans="1:8" ht="2.25" customHeight="1">
      <c r="A308" s="17"/>
      <c r="B308" s="17"/>
      <c r="C308" s="17"/>
      <c r="D308" s="17"/>
      <c r="E308" s="17"/>
      <c r="F308" s="17"/>
      <c r="G308" s="17"/>
      <c r="H308" s="17"/>
    </row>
    <row r="309" spans="1:8" ht="12.75">
      <c r="A309" s="17"/>
      <c r="B309" s="17"/>
      <c r="C309" s="17"/>
      <c r="D309" s="17"/>
      <c r="E309" s="17"/>
      <c r="F309" s="17"/>
      <c r="G309" s="17"/>
      <c r="H309" s="17"/>
    </row>
    <row r="310" spans="1:8" ht="7.5" customHeight="1">
      <c r="A310" s="17"/>
      <c r="B310" s="17"/>
      <c r="C310" s="17"/>
      <c r="D310" s="17"/>
      <c r="E310" s="17"/>
      <c r="F310" s="17"/>
      <c r="G310" s="17"/>
      <c r="H310" s="17"/>
    </row>
    <row r="311" spans="1:8" ht="12.75">
      <c r="A311" s="17"/>
      <c r="B311" s="17"/>
      <c r="C311" s="17"/>
      <c r="D311" s="17"/>
      <c r="E311" s="17"/>
      <c r="F311" s="17"/>
      <c r="G311" s="17"/>
      <c r="H311" s="17"/>
    </row>
    <row r="312" spans="1:8" ht="27.75" customHeight="1">
      <c r="A312" s="17"/>
      <c r="B312" s="17"/>
      <c r="C312" s="17"/>
      <c r="D312" s="17"/>
      <c r="E312" s="17"/>
      <c r="F312" s="17"/>
      <c r="G312" s="17"/>
      <c r="H312" s="17"/>
    </row>
    <row r="313" spans="1:8" ht="24.75" customHeight="1">
      <c r="A313" s="57" t="s">
        <v>78</v>
      </c>
      <c r="B313" s="19">
        <f>B314+B315+B316</f>
        <v>77312906</v>
      </c>
      <c r="C313" s="19">
        <f>C314+C315+C316</f>
        <v>30836908</v>
      </c>
      <c r="D313" s="19">
        <f>D314+D315+D316</f>
        <v>23286000</v>
      </c>
      <c r="E313" s="19">
        <f>E314+E315+E316</f>
        <v>30082266</v>
      </c>
      <c r="F313" s="20">
        <f>C313/B313*100</f>
        <v>39.8858477781187</v>
      </c>
      <c r="G313" s="20">
        <f>E313/D313*100</f>
        <v>129.18606029373873</v>
      </c>
      <c r="H313" s="20">
        <f>(E313-C313)/C313*100</f>
        <v>-2.4472038506584384</v>
      </c>
    </row>
    <row r="314" spans="1:8" ht="27.75" customHeight="1">
      <c r="A314" s="39" t="s">
        <v>105</v>
      </c>
      <c r="B314" s="31">
        <v>66361641</v>
      </c>
      <c r="C314" s="31">
        <v>28954366.5</v>
      </c>
      <c r="D314" s="31">
        <v>21105000</v>
      </c>
      <c r="E314" s="31">
        <v>28142018</v>
      </c>
      <c r="F314" s="32">
        <f>C314/B314*100</f>
        <v>43.631179192811096</v>
      </c>
      <c r="G314" s="32">
        <f>E314/D314*100</f>
        <v>133.3428950485667</v>
      </c>
      <c r="H314" s="32">
        <f>(E314-C314)/C314*100</f>
        <v>-2.8056165552784584</v>
      </c>
    </row>
    <row r="315" spans="1:8" ht="30.75" customHeight="1">
      <c r="A315" s="39" t="s">
        <v>106</v>
      </c>
      <c r="B315" s="31">
        <v>609743</v>
      </c>
      <c r="C315" s="31">
        <v>356776</v>
      </c>
      <c r="D315" s="31">
        <v>250000</v>
      </c>
      <c r="E315" s="31">
        <v>341516</v>
      </c>
      <c r="F315" s="32">
        <f>C315/B315*100</f>
        <v>58.51252084894784</v>
      </c>
      <c r="G315" s="32">
        <f>E315/D315*100</f>
        <v>136.6064</v>
      </c>
      <c r="H315" s="32">
        <f>(E315-C315)/C315*100</f>
        <v>-4.2771935331973</v>
      </c>
    </row>
    <row r="316" spans="1:8" ht="29.25" customHeight="1">
      <c r="A316" s="39" t="s">
        <v>107</v>
      </c>
      <c r="B316" s="31">
        <v>10341522</v>
      </c>
      <c r="C316" s="31">
        <v>1525765.5</v>
      </c>
      <c r="D316" s="31">
        <v>1931000</v>
      </c>
      <c r="E316" s="31">
        <v>1598732</v>
      </c>
      <c r="F316" s="32">
        <f>C316/B316*100</f>
        <v>14.753780923156185</v>
      </c>
      <c r="G316" s="32">
        <f>E316/D316*100</f>
        <v>82.79295701708959</v>
      </c>
      <c r="H316" s="32">
        <f>(E316-C316)/C316*100</f>
        <v>4.782287972824133</v>
      </c>
    </row>
    <row r="317" spans="1:8" ht="18" customHeight="1">
      <c r="A317" s="58"/>
      <c r="B317" s="27"/>
      <c r="C317" s="27"/>
      <c r="D317" s="27"/>
      <c r="E317" s="27"/>
      <c r="F317" s="51"/>
      <c r="G317" s="51"/>
      <c r="H317" s="51" t="s">
        <v>34</v>
      </c>
    </row>
    <row r="318" spans="1:8" ht="18" customHeight="1">
      <c r="A318" s="58"/>
      <c r="B318" s="27"/>
      <c r="C318" s="27"/>
      <c r="D318" s="27"/>
      <c r="E318" s="27"/>
      <c r="F318" s="51"/>
      <c r="G318" s="51"/>
      <c r="H318" s="51" t="s">
        <v>108</v>
      </c>
    </row>
    <row r="319" spans="1:8" ht="25.5" customHeight="1">
      <c r="A319" s="12" t="s">
        <v>109</v>
      </c>
      <c r="B319" s="12"/>
      <c r="C319" s="12"/>
      <c r="D319" s="12"/>
      <c r="E319" s="12"/>
      <c r="F319" s="12"/>
      <c r="G319" s="12"/>
      <c r="H319" s="12"/>
    </row>
    <row r="320" spans="1:8" ht="23.25" customHeight="1">
      <c r="A320" s="28" t="s">
        <v>110</v>
      </c>
      <c r="B320" s="28"/>
      <c r="C320" s="28"/>
      <c r="D320" s="28"/>
      <c r="E320" s="28"/>
      <c r="F320" s="28"/>
      <c r="G320" s="28"/>
      <c r="H320" s="28"/>
    </row>
    <row r="321" spans="1:8" ht="16.5" customHeight="1">
      <c r="A321" s="28"/>
      <c r="B321" s="28"/>
      <c r="C321" s="28"/>
      <c r="D321" s="28"/>
      <c r="E321" s="28"/>
      <c r="F321" s="28"/>
      <c r="G321" s="28"/>
      <c r="H321" s="28"/>
    </row>
    <row r="322" spans="1:8" ht="10.5" customHeight="1">
      <c r="A322" s="28"/>
      <c r="B322" s="28"/>
      <c r="C322" s="28"/>
      <c r="D322" s="28"/>
      <c r="E322" s="28"/>
      <c r="F322" s="28"/>
      <c r="G322" s="28"/>
      <c r="H322" s="28"/>
    </row>
    <row r="323" spans="1:8" ht="13.5" customHeight="1">
      <c r="A323" s="28"/>
      <c r="B323" s="28"/>
      <c r="C323" s="28"/>
      <c r="D323" s="28"/>
      <c r="E323" s="28"/>
      <c r="F323" s="28"/>
      <c r="G323" s="28"/>
      <c r="H323" s="28"/>
    </row>
    <row r="324" spans="1:8" ht="10.5" customHeight="1">
      <c r="A324" s="37"/>
      <c r="B324" s="37"/>
      <c r="C324" s="37"/>
      <c r="D324" s="37"/>
      <c r="E324" s="37"/>
      <c r="F324" s="37"/>
      <c r="G324" s="37"/>
      <c r="H324" s="37"/>
    </row>
    <row r="325" spans="1:8" ht="0.75" customHeight="1">
      <c r="A325" s="7" t="s">
        <v>111</v>
      </c>
      <c r="B325" s="7"/>
      <c r="C325" s="7"/>
      <c r="D325" s="7"/>
      <c r="E325" s="7"/>
      <c r="F325" s="7"/>
      <c r="G325" s="7"/>
      <c r="H325" s="7"/>
    </row>
    <row r="326" spans="1:8" ht="17.25" customHeight="1">
      <c r="A326" s="7"/>
      <c r="B326" s="7"/>
      <c r="C326" s="7"/>
      <c r="D326" s="7"/>
      <c r="E326" s="7"/>
      <c r="F326" s="7"/>
      <c r="G326" s="7"/>
      <c r="H326" s="7"/>
    </row>
    <row r="327" spans="1:8" ht="18" customHeight="1">
      <c r="A327" s="35"/>
      <c r="B327" s="35"/>
      <c r="C327" s="35"/>
      <c r="D327" s="35"/>
      <c r="E327" s="35"/>
      <c r="F327" s="35"/>
      <c r="G327" s="35"/>
      <c r="H327" s="35"/>
    </row>
    <row r="328" ht="23.25" customHeight="1">
      <c r="A328" s="55" t="s">
        <v>112</v>
      </c>
    </row>
    <row r="329" spans="1:8" ht="10.5" customHeight="1">
      <c r="A329" s="17" t="s">
        <v>15</v>
      </c>
      <c r="B329" s="17" t="s">
        <v>16</v>
      </c>
      <c r="C329" s="17" t="s">
        <v>17</v>
      </c>
      <c r="D329" s="17" t="s">
        <v>18</v>
      </c>
      <c r="E329" s="17" t="s">
        <v>19</v>
      </c>
      <c r="F329" s="17" t="s">
        <v>20</v>
      </c>
      <c r="G329" s="17" t="s">
        <v>21</v>
      </c>
      <c r="H329" s="17" t="s">
        <v>22</v>
      </c>
    </row>
    <row r="330" spans="1:8" ht="9.75" customHeight="1">
      <c r="A330" s="17"/>
      <c r="B330" s="17"/>
      <c r="C330" s="17"/>
      <c r="D330" s="17"/>
      <c r="E330" s="17"/>
      <c r="F330" s="17"/>
      <c r="G330" s="17"/>
      <c r="H330" s="17"/>
    </row>
    <row r="331" spans="1:8" ht="12.75" customHeight="1" hidden="1">
      <c r="A331" s="17"/>
      <c r="B331" s="17"/>
      <c r="C331" s="17"/>
      <c r="D331" s="17"/>
      <c r="E331" s="17"/>
      <c r="F331" s="17"/>
      <c r="G331" s="17"/>
      <c r="H331" s="17"/>
    </row>
    <row r="332" spans="1:8" ht="5.25" customHeight="1">
      <c r="A332" s="17"/>
      <c r="B332" s="17"/>
      <c r="C332" s="17"/>
      <c r="D332" s="17"/>
      <c r="E332" s="17"/>
      <c r="F332" s="17"/>
      <c r="G332" s="17"/>
      <c r="H332" s="17"/>
    </row>
    <row r="333" spans="1:8" ht="15" customHeight="1">
      <c r="A333" s="17"/>
      <c r="B333" s="17"/>
      <c r="C333" s="17"/>
      <c r="D333" s="17"/>
      <c r="E333" s="17"/>
      <c r="F333" s="17"/>
      <c r="G333" s="17"/>
      <c r="H333" s="17"/>
    </row>
    <row r="334" spans="1:8" ht="27" customHeight="1">
      <c r="A334" s="17"/>
      <c r="B334" s="17"/>
      <c r="C334" s="17"/>
      <c r="D334" s="17"/>
      <c r="E334" s="17"/>
      <c r="F334" s="17"/>
      <c r="G334" s="17"/>
      <c r="H334" s="17"/>
    </row>
    <row r="335" spans="1:8" ht="38.25" customHeight="1">
      <c r="A335" s="57" t="s">
        <v>79</v>
      </c>
      <c r="B335" s="19">
        <f>B336</f>
        <v>1387505</v>
      </c>
      <c r="C335" s="19">
        <f>C336</f>
        <v>780424</v>
      </c>
      <c r="D335" s="19">
        <f>D336</f>
        <v>688000</v>
      </c>
      <c r="E335" s="19">
        <f>E336</f>
        <v>1</v>
      </c>
      <c r="F335" s="20">
        <f>F336</f>
        <v>56.24657208442492</v>
      </c>
      <c r="G335" s="20">
        <f>G336</f>
        <v>0.00014534883720930232</v>
      </c>
      <c r="H335" s="20">
        <f>H336</f>
        <v>-99.99987186452492</v>
      </c>
    </row>
    <row r="336" spans="1:8" ht="34.5" customHeight="1">
      <c r="A336" s="39" t="s">
        <v>113</v>
      </c>
      <c r="B336" s="31">
        <v>1387505</v>
      </c>
      <c r="C336" s="31">
        <v>780424</v>
      </c>
      <c r="D336" s="31">
        <v>688000</v>
      </c>
      <c r="E336" s="31">
        <v>1</v>
      </c>
      <c r="F336" s="32">
        <f>C336/B336*100</f>
        <v>56.24657208442492</v>
      </c>
      <c r="G336" s="32">
        <f>E336/D336*100</f>
        <v>0.00014534883720930232</v>
      </c>
      <c r="H336" s="32">
        <f>(E336-C336)/C336*100</f>
        <v>-99.99987186452492</v>
      </c>
    </row>
    <row r="337" ht="17.25" customHeight="1"/>
    <row r="338" spans="1:8" ht="12.75" customHeight="1">
      <c r="A338" s="58"/>
      <c r="B338" s="27"/>
      <c r="C338" s="27"/>
      <c r="D338" s="27"/>
      <c r="E338" s="27"/>
      <c r="F338" s="27"/>
      <c r="G338" s="27"/>
      <c r="H338" s="27"/>
    </row>
    <row r="339" spans="1:8" ht="25.5" customHeight="1">
      <c r="A339" s="12" t="s">
        <v>114</v>
      </c>
      <c r="B339" s="12"/>
      <c r="C339" s="12"/>
      <c r="D339" s="12"/>
      <c r="E339" s="12"/>
      <c r="F339" s="12"/>
      <c r="G339" s="12"/>
      <c r="H339" s="12"/>
    </row>
    <row r="340" spans="1:8" ht="30" customHeight="1">
      <c r="A340" s="28" t="s">
        <v>115</v>
      </c>
      <c r="B340" s="28"/>
      <c r="C340" s="28"/>
      <c r="D340" s="28"/>
      <c r="E340" s="28"/>
      <c r="F340" s="28"/>
      <c r="G340" s="28"/>
      <c r="H340" s="28"/>
    </row>
    <row r="341" spans="1:8" ht="9.75" customHeight="1">
      <c r="A341" s="28"/>
      <c r="B341" s="28"/>
      <c r="C341" s="28"/>
      <c r="D341" s="28"/>
      <c r="E341" s="28"/>
      <c r="F341" s="28"/>
      <c r="G341" s="28"/>
      <c r="H341" s="28"/>
    </row>
    <row r="342" spans="1:8" ht="12.75">
      <c r="A342" s="28"/>
      <c r="B342" s="28"/>
      <c r="C342" s="28"/>
      <c r="D342" s="28"/>
      <c r="E342" s="28"/>
      <c r="F342" s="28"/>
      <c r="G342" s="28"/>
      <c r="H342" s="28"/>
    </row>
    <row r="343" spans="1:8" ht="7.5" customHeight="1">
      <c r="A343" s="28"/>
      <c r="B343" s="28"/>
      <c r="C343" s="28"/>
      <c r="D343" s="28"/>
      <c r="E343" s="28"/>
      <c r="F343" s="28"/>
      <c r="G343" s="28"/>
      <c r="H343" s="28"/>
    </row>
    <row r="344" spans="1:8" ht="15">
      <c r="A344" s="37"/>
      <c r="B344" s="37"/>
      <c r="C344" s="37"/>
      <c r="D344" s="37"/>
      <c r="E344" s="37"/>
      <c r="F344" s="37"/>
      <c r="G344" s="37"/>
      <c r="H344" s="37"/>
    </row>
    <row r="345" spans="1:8" ht="12.75" customHeight="1">
      <c r="A345" s="7" t="s">
        <v>111</v>
      </c>
      <c r="B345" s="7"/>
      <c r="C345" s="7"/>
      <c r="D345" s="7"/>
      <c r="E345" s="7"/>
      <c r="F345" s="7"/>
      <c r="G345" s="7"/>
      <c r="H345" s="7"/>
    </row>
    <row r="346" spans="1:8" ht="15">
      <c r="A346" s="7"/>
      <c r="B346" s="7"/>
      <c r="C346" s="7"/>
      <c r="D346" s="7"/>
      <c r="E346" s="7"/>
      <c r="F346" s="7"/>
      <c r="G346" s="7"/>
      <c r="H346" s="7"/>
    </row>
    <row r="347" spans="1:8" ht="3.75" customHeight="1">
      <c r="A347" s="35"/>
      <c r="B347" s="35"/>
      <c r="C347" s="35"/>
      <c r="D347" s="35"/>
      <c r="E347" s="35"/>
      <c r="F347" s="35"/>
      <c r="G347" s="35"/>
      <c r="H347" s="35"/>
    </row>
    <row r="348" ht="16.5" customHeight="1">
      <c r="A348" s="55" t="s">
        <v>116</v>
      </c>
    </row>
    <row r="349" spans="1:8" ht="0.75" customHeight="1">
      <c r="A349" s="17" t="s">
        <v>15</v>
      </c>
      <c r="B349" s="17" t="s">
        <v>16</v>
      </c>
      <c r="C349" s="17" t="s">
        <v>17</v>
      </c>
      <c r="D349" s="17" t="s">
        <v>18</v>
      </c>
      <c r="E349" s="17" t="s">
        <v>19</v>
      </c>
      <c r="F349" s="17" t="s">
        <v>20</v>
      </c>
      <c r="G349" s="17" t="s">
        <v>21</v>
      </c>
      <c r="H349" s="17" t="s">
        <v>22</v>
      </c>
    </row>
    <row r="350" spans="1:8" ht="24" customHeight="1">
      <c r="A350" s="17"/>
      <c r="B350" s="17"/>
      <c r="C350" s="17"/>
      <c r="D350" s="17"/>
      <c r="E350" s="17"/>
      <c r="F350" s="17"/>
      <c r="G350" s="17"/>
      <c r="H350" s="17"/>
    </row>
    <row r="351" spans="1:8" ht="36" customHeight="1">
      <c r="A351" s="17"/>
      <c r="B351" s="17"/>
      <c r="C351" s="17"/>
      <c r="D351" s="17"/>
      <c r="E351" s="17"/>
      <c r="F351" s="17"/>
      <c r="G351" s="17"/>
      <c r="H351" s="17"/>
    </row>
    <row r="352" spans="1:8" ht="10.5" customHeight="1">
      <c r="A352" s="17"/>
      <c r="B352" s="17"/>
      <c r="C352" s="17"/>
      <c r="D352" s="17"/>
      <c r="E352" s="17"/>
      <c r="F352" s="17"/>
      <c r="G352" s="17"/>
      <c r="H352" s="17"/>
    </row>
    <row r="353" spans="1:8" ht="9" customHeight="1">
      <c r="A353" s="17"/>
      <c r="B353" s="17"/>
      <c r="C353" s="17"/>
      <c r="D353" s="17"/>
      <c r="E353" s="17"/>
      <c r="F353" s="17"/>
      <c r="G353" s="17"/>
      <c r="H353" s="17"/>
    </row>
    <row r="354" spans="1:8" ht="12.75" customHeight="1" hidden="1">
      <c r="A354" s="17"/>
      <c r="B354" s="17"/>
      <c r="C354" s="17"/>
      <c r="D354" s="17"/>
      <c r="E354" s="17"/>
      <c r="F354" s="17"/>
      <c r="G354" s="17"/>
      <c r="H354" s="17"/>
    </row>
    <row r="355" spans="1:8" ht="39.75" customHeight="1">
      <c r="A355" s="57" t="s">
        <v>80</v>
      </c>
      <c r="B355" s="59">
        <f>B356+B358+B357</f>
        <v>-3928060</v>
      </c>
      <c r="C355" s="59">
        <f>C356+C358+C357</f>
        <v>-620357</v>
      </c>
      <c r="D355" s="59">
        <f>D356+D358+D357</f>
        <v>-477000</v>
      </c>
      <c r="E355" s="59">
        <f>E356+E358+E357</f>
        <v>0</v>
      </c>
      <c r="F355" s="20">
        <f>C355/B355*100</f>
        <v>15.79296141097641</v>
      </c>
      <c r="G355" s="20">
        <f>E355/D355*100</f>
        <v>0</v>
      </c>
      <c r="H355" s="60">
        <f>(E355-C355)/C355*100</f>
        <v>-100</v>
      </c>
    </row>
    <row r="356" spans="1:8" ht="25.5" customHeight="1">
      <c r="A356" s="39" t="s">
        <v>117</v>
      </c>
      <c r="B356" s="61">
        <v>-3797642.5</v>
      </c>
      <c r="C356" s="61">
        <v>-562273</v>
      </c>
      <c r="D356" s="61">
        <v>-472000</v>
      </c>
      <c r="E356" s="61">
        <v>0</v>
      </c>
      <c r="F356" s="32">
        <f>C356/B356*100</f>
        <v>14.805843362033155</v>
      </c>
      <c r="G356" s="62">
        <f>E356/D356*100</f>
        <v>0</v>
      </c>
      <c r="H356" s="62">
        <f>(E356-C356)/C356*100</f>
        <v>-100</v>
      </c>
    </row>
    <row r="357" spans="1:8" ht="33.75" customHeight="1">
      <c r="A357" s="39" t="s">
        <v>118</v>
      </c>
      <c r="B357" s="61">
        <v>-130386.5</v>
      </c>
      <c r="C357" s="61">
        <v>-58084</v>
      </c>
      <c r="D357" s="61">
        <v>-5000</v>
      </c>
      <c r="E357" s="61">
        <v>0</v>
      </c>
      <c r="F357" s="32">
        <f>C357/B357*100</f>
        <v>44.54755668723372</v>
      </c>
      <c r="G357" s="62">
        <f>E357/D357*100</f>
        <v>0</v>
      </c>
      <c r="H357" s="62">
        <f>(E357-C357)/C357*100</f>
        <v>-100</v>
      </c>
    </row>
    <row r="358" spans="1:8" ht="37.5" customHeight="1">
      <c r="A358" s="39" t="s">
        <v>119</v>
      </c>
      <c r="B358" s="61">
        <v>-31</v>
      </c>
      <c r="C358" s="61">
        <v>0</v>
      </c>
      <c r="D358" s="61">
        <v>0</v>
      </c>
      <c r="E358" s="61">
        <v>0</v>
      </c>
      <c r="F358" s="32">
        <f>C358/B358*100</f>
        <v>0</v>
      </c>
      <c r="G358" s="62">
        <v>0</v>
      </c>
      <c r="H358" s="62">
        <v>0</v>
      </c>
    </row>
    <row r="359" spans="1:8" ht="27" customHeight="1">
      <c r="A359" s="58"/>
      <c r="B359" s="27"/>
      <c r="C359" s="27"/>
      <c r="D359" s="27"/>
      <c r="E359" s="27"/>
      <c r="F359" s="49"/>
      <c r="G359" s="51"/>
      <c r="H359" s="51"/>
    </row>
    <row r="360" ht="12.75" customHeight="1">
      <c r="H360" t="s">
        <v>120</v>
      </c>
    </row>
    <row r="361" ht="27.75" customHeight="1"/>
    <row r="362" spans="1:8" ht="34.5" customHeight="1">
      <c r="A362" s="63" t="s">
        <v>121</v>
      </c>
      <c r="B362" s="63"/>
      <c r="C362" s="63"/>
      <c r="D362" s="63"/>
      <c r="E362" s="63"/>
      <c r="F362" s="63"/>
      <c r="G362" s="63"/>
      <c r="H362" s="63"/>
    </row>
    <row r="363" ht="12" customHeight="1"/>
    <row r="364" spans="1:8" ht="92.25" customHeight="1">
      <c r="A364" s="6" t="s">
        <v>122</v>
      </c>
      <c r="B364" s="6"/>
      <c r="C364" s="6"/>
      <c r="D364" s="6"/>
      <c r="E364" s="6"/>
      <c r="F364" s="6"/>
      <c r="G364" s="6"/>
      <c r="H364" s="6"/>
    </row>
    <row r="366" ht="12.75" customHeight="1"/>
    <row r="367" spans="1:8" ht="15" customHeight="1">
      <c r="A367" s="6" t="s">
        <v>123</v>
      </c>
      <c r="B367" s="6"/>
      <c r="C367" s="6"/>
      <c r="D367" s="6"/>
      <c r="E367" s="6"/>
      <c r="F367" s="6"/>
      <c r="G367" s="6"/>
      <c r="H367" s="6"/>
    </row>
    <row r="368" ht="15.75" customHeight="1"/>
    <row r="369" ht="15.75" customHeight="1">
      <c r="A369" t="s">
        <v>124</v>
      </c>
    </row>
    <row r="370" ht="0.75" customHeight="1"/>
    <row r="371" spans="1:8" ht="16.5" customHeight="1">
      <c r="A371" s="64" t="s">
        <v>125</v>
      </c>
      <c r="B371" s="64"/>
      <c r="C371" s="64"/>
      <c r="D371" s="64"/>
      <c r="E371" s="64"/>
      <c r="F371" s="64"/>
      <c r="G371" s="64"/>
      <c r="H371" s="64"/>
    </row>
    <row r="372" spans="1:8" ht="18" customHeight="1">
      <c r="A372" s="65" t="s">
        <v>126</v>
      </c>
      <c r="B372" s="65"/>
      <c r="C372" s="65"/>
      <c r="D372" s="65"/>
      <c r="E372" s="65"/>
      <c r="F372" s="66">
        <v>2168055282.9</v>
      </c>
      <c r="G372" s="66"/>
      <c r="H372" s="66"/>
    </row>
    <row r="373" spans="1:8" ht="16.5" customHeight="1">
      <c r="A373" s="65" t="s">
        <v>127</v>
      </c>
      <c r="B373" s="65"/>
      <c r="C373" s="65"/>
      <c r="D373" s="65"/>
      <c r="E373" s="65"/>
      <c r="F373" s="66">
        <v>1998504082.33</v>
      </c>
      <c r="G373" s="66"/>
      <c r="H373" s="66"/>
    </row>
    <row r="374" spans="1:8" ht="15">
      <c r="A374" s="65" t="s">
        <v>128</v>
      </c>
      <c r="B374" s="65"/>
      <c r="C374" s="65"/>
      <c r="D374" s="65"/>
      <c r="E374" s="65"/>
      <c r="F374" s="66">
        <v>2036019144.72</v>
      </c>
      <c r="G374" s="66"/>
      <c r="H374" s="66"/>
    </row>
    <row r="375" spans="1:8" ht="15">
      <c r="A375" s="65" t="s">
        <v>129</v>
      </c>
      <c r="B375" s="65"/>
      <c r="C375" s="65"/>
      <c r="D375" s="65"/>
      <c r="E375" s="65"/>
      <c r="F375" s="66">
        <v>1384633282.9</v>
      </c>
      <c r="G375" s="66"/>
      <c r="H375" s="66"/>
    </row>
    <row r="376" spans="1:8" ht="17.25" customHeight="1">
      <c r="A376" s="65" t="s">
        <v>130</v>
      </c>
      <c r="B376" s="65"/>
      <c r="C376" s="65"/>
      <c r="D376" s="65"/>
      <c r="E376" s="65"/>
      <c r="F376" s="66">
        <f>F372-F373</f>
        <v>169551200.57000017</v>
      </c>
      <c r="G376" s="66"/>
      <c r="H376" s="66"/>
    </row>
    <row r="377" ht="12" customHeight="1"/>
    <row r="378" spans="1:8" ht="70.5" customHeight="1">
      <c r="A378" s="67" t="s">
        <v>131</v>
      </c>
      <c r="B378" s="67"/>
      <c r="C378" s="67"/>
      <c r="D378" s="67"/>
      <c r="E378" s="67"/>
      <c r="F378" s="67"/>
      <c r="G378" s="67"/>
      <c r="H378" s="67"/>
    </row>
    <row r="380" spans="1:8" ht="62.25" customHeight="1">
      <c r="A380" s="6" t="s">
        <v>132</v>
      </c>
      <c r="B380" s="6"/>
      <c r="C380" s="6"/>
      <c r="D380" s="6"/>
      <c r="E380" s="6"/>
      <c r="F380" s="6"/>
      <c r="G380" s="6"/>
      <c r="H380" s="6"/>
    </row>
    <row r="383" spans="1:8" ht="19.5" customHeight="1">
      <c r="A383" s="67" t="s">
        <v>133</v>
      </c>
      <c r="B383" s="67"/>
      <c r="C383" s="67"/>
      <c r="D383" s="67"/>
      <c r="E383" s="67"/>
      <c r="F383" s="67"/>
      <c r="G383" s="67"/>
      <c r="H383" s="67"/>
    </row>
    <row r="384" ht="18.75" customHeight="1"/>
    <row r="385" ht="17.25" customHeight="1">
      <c r="A385" s="68" t="s">
        <v>134</v>
      </c>
    </row>
    <row r="386" spans="1:8" ht="43.5" customHeight="1">
      <c r="A386" s="6" t="s">
        <v>135</v>
      </c>
      <c r="B386" s="6"/>
      <c r="C386" s="6"/>
      <c r="D386" s="6"/>
      <c r="E386" s="6"/>
      <c r="F386" s="6"/>
      <c r="G386" s="6"/>
      <c r="H386" s="6"/>
    </row>
    <row r="389" ht="12.75">
      <c r="A389" s="2" t="s">
        <v>136</v>
      </c>
    </row>
    <row r="390" ht="12.75">
      <c r="A390" s="2" t="s">
        <v>137</v>
      </c>
    </row>
    <row r="391" spans="7:8" ht="34.5" customHeight="1">
      <c r="G391" s="69" t="s">
        <v>138</v>
      </c>
      <c r="H391" s="69"/>
    </row>
    <row r="392" ht="27.75" customHeight="1"/>
    <row r="394" ht="57.75" customHeight="1"/>
    <row r="400" ht="35.25" customHeight="1"/>
  </sheetData>
  <sheetProtection selectLockedCells="1" selectUnlockedCells="1"/>
  <mergeCells count="171">
    <mergeCell ref="A2:H2"/>
    <mergeCell ref="A4:H4"/>
    <mergeCell ref="A10:H10"/>
    <mergeCell ref="A12:H12"/>
    <mergeCell ref="A14:H14"/>
    <mergeCell ref="E20:H20"/>
    <mergeCell ref="E21:H21"/>
    <mergeCell ref="E22:H22"/>
    <mergeCell ref="A37:H37"/>
    <mergeCell ref="A39:H39"/>
    <mergeCell ref="A41:H45"/>
    <mergeCell ref="A47:H48"/>
    <mergeCell ref="A51:A56"/>
    <mergeCell ref="B51:B56"/>
    <mergeCell ref="C51:C56"/>
    <mergeCell ref="D51:D56"/>
    <mergeCell ref="E51:E56"/>
    <mergeCell ref="F51:F56"/>
    <mergeCell ref="G51:G56"/>
    <mergeCell ref="H51:H56"/>
    <mergeCell ref="A73:H73"/>
    <mergeCell ref="A74:H77"/>
    <mergeCell ref="A79:H80"/>
    <mergeCell ref="A83:A88"/>
    <mergeCell ref="B83:B88"/>
    <mergeCell ref="C83:C88"/>
    <mergeCell ref="D83:D88"/>
    <mergeCell ref="E83:E88"/>
    <mergeCell ref="F83:F88"/>
    <mergeCell ref="G83:G88"/>
    <mergeCell ref="H83:H88"/>
    <mergeCell ref="A93:H93"/>
    <mergeCell ref="A94:H97"/>
    <mergeCell ref="A99:H101"/>
    <mergeCell ref="A104:A109"/>
    <mergeCell ref="B104:B109"/>
    <mergeCell ref="C104:C109"/>
    <mergeCell ref="D104:D109"/>
    <mergeCell ref="E104:E109"/>
    <mergeCell ref="F104:F109"/>
    <mergeCell ref="G104:G109"/>
    <mergeCell ref="H104:H109"/>
    <mergeCell ref="A118:H118"/>
    <mergeCell ref="A119:H122"/>
    <mergeCell ref="A124:H125"/>
    <mergeCell ref="A128:A133"/>
    <mergeCell ref="B128:B133"/>
    <mergeCell ref="C128:C133"/>
    <mergeCell ref="D128:D133"/>
    <mergeCell ref="E128:E133"/>
    <mergeCell ref="F128:F133"/>
    <mergeCell ref="G128:G133"/>
    <mergeCell ref="H128:H133"/>
    <mergeCell ref="A144:H144"/>
    <mergeCell ref="A145:H148"/>
    <mergeCell ref="A150:H151"/>
    <mergeCell ref="A154:A159"/>
    <mergeCell ref="B154:B159"/>
    <mergeCell ref="C154:C159"/>
    <mergeCell ref="D154:D159"/>
    <mergeCell ref="E154:E159"/>
    <mergeCell ref="F154:F159"/>
    <mergeCell ref="G154:G159"/>
    <mergeCell ref="H154:H159"/>
    <mergeCell ref="A163:H163"/>
    <mergeCell ref="A164:H167"/>
    <mergeCell ref="A169:H170"/>
    <mergeCell ref="A173:A178"/>
    <mergeCell ref="B173:B178"/>
    <mergeCell ref="C173:C178"/>
    <mergeCell ref="D173:D178"/>
    <mergeCell ref="E173:E178"/>
    <mergeCell ref="F173:F178"/>
    <mergeCell ref="G173:G178"/>
    <mergeCell ref="H173:H178"/>
    <mergeCell ref="A206:H206"/>
    <mergeCell ref="A209:H212"/>
    <mergeCell ref="A214:H215"/>
    <mergeCell ref="A218:A223"/>
    <mergeCell ref="B218:B223"/>
    <mergeCell ref="C218:C223"/>
    <mergeCell ref="D218:D223"/>
    <mergeCell ref="E218:E223"/>
    <mergeCell ref="F218:F223"/>
    <mergeCell ref="G218:G223"/>
    <mergeCell ref="H218:H223"/>
    <mergeCell ref="A236:H236"/>
    <mergeCell ref="A237:H240"/>
    <mergeCell ref="A242:H243"/>
    <mergeCell ref="A246:A251"/>
    <mergeCell ref="B246:B251"/>
    <mergeCell ref="C246:C251"/>
    <mergeCell ref="D246:D251"/>
    <mergeCell ref="E246:E251"/>
    <mergeCell ref="F246:F251"/>
    <mergeCell ref="G246:G251"/>
    <mergeCell ref="H246:H251"/>
    <mergeCell ref="A255:H255"/>
    <mergeCell ref="A256:H259"/>
    <mergeCell ref="A261:H262"/>
    <mergeCell ref="A265:A270"/>
    <mergeCell ref="B265:B270"/>
    <mergeCell ref="C265:C270"/>
    <mergeCell ref="D265:D270"/>
    <mergeCell ref="E265:E270"/>
    <mergeCell ref="F265:F270"/>
    <mergeCell ref="G265:G270"/>
    <mergeCell ref="H265:H270"/>
    <mergeCell ref="A277:H277"/>
    <mergeCell ref="A278:H281"/>
    <mergeCell ref="A283:H284"/>
    <mergeCell ref="A287:A292"/>
    <mergeCell ref="B287:B292"/>
    <mergeCell ref="C287:C292"/>
    <mergeCell ref="D287:D292"/>
    <mergeCell ref="E287:E292"/>
    <mergeCell ref="F287:F292"/>
    <mergeCell ref="G287:G292"/>
    <mergeCell ref="H287:H292"/>
    <mergeCell ref="A297:H297"/>
    <mergeCell ref="A298:H301"/>
    <mergeCell ref="A303:H304"/>
    <mergeCell ref="A307:A312"/>
    <mergeCell ref="B307:B312"/>
    <mergeCell ref="C307:C312"/>
    <mergeCell ref="D307:D312"/>
    <mergeCell ref="E307:E312"/>
    <mergeCell ref="F307:F312"/>
    <mergeCell ref="G307:G312"/>
    <mergeCell ref="H307:H312"/>
    <mergeCell ref="A319:H319"/>
    <mergeCell ref="A320:H323"/>
    <mergeCell ref="A325:H326"/>
    <mergeCell ref="A329:A334"/>
    <mergeCell ref="B329:B334"/>
    <mergeCell ref="C329:C334"/>
    <mergeCell ref="D329:D334"/>
    <mergeCell ref="E329:E334"/>
    <mergeCell ref="F329:F334"/>
    <mergeCell ref="G329:G334"/>
    <mergeCell ref="H329:H334"/>
    <mergeCell ref="A339:H339"/>
    <mergeCell ref="A340:H343"/>
    <mergeCell ref="A345:H346"/>
    <mergeCell ref="A349:A354"/>
    <mergeCell ref="B349:B354"/>
    <mergeCell ref="C349:C354"/>
    <mergeCell ref="D349:D354"/>
    <mergeCell ref="E349:E354"/>
    <mergeCell ref="F349:F354"/>
    <mergeCell ref="G349:G354"/>
    <mergeCell ref="H349:H354"/>
    <mergeCell ref="A362:H362"/>
    <mergeCell ref="A364:H364"/>
    <mergeCell ref="A367:H367"/>
    <mergeCell ref="A371:H371"/>
    <mergeCell ref="A372:E372"/>
    <mergeCell ref="F372:H372"/>
    <mergeCell ref="A373:E373"/>
    <mergeCell ref="F373:H373"/>
    <mergeCell ref="A374:E374"/>
    <mergeCell ref="F374:H374"/>
    <mergeCell ref="A375:E375"/>
    <mergeCell ref="F375:H375"/>
    <mergeCell ref="A376:E376"/>
    <mergeCell ref="F376:H376"/>
    <mergeCell ref="A378:H378"/>
    <mergeCell ref="A380:H380"/>
    <mergeCell ref="A383:H383"/>
    <mergeCell ref="A386:H386"/>
    <mergeCell ref="G391:H391"/>
  </mergeCells>
  <hyperlinks>
    <hyperlink ref="A389" r:id="rId1" display="Ek 1: Bütçe Gider Gerçekleşmelerine ilişkin Tablo"/>
    <hyperlink ref="A390" r:id="rId2" display="Ek 2: Bütçe Gelir Gerçekleşmelerine İlişkin Tablo"/>
  </hyperlinks>
  <printOptions horizontalCentered="1"/>
  <pageMargins left="0.31527777777777777" right="0.15763888888888888" top="0.9840277777777777" bottom="0.9840277777777777" header="0.5118055555555555" footer="0.5118055555555555"/>
  <pageSetup horizontalDpi="300" verticalDpi="300" orientation="portrait" paperSize="9" scale="95"/>
</worksheet>
</file>

<file path=xl/worksheets/sheet2.xml><?xml version="1.0" encoding="utf-8"?>
<worksheet xmlns="http://schemas.openxmlformats.org/spreadsheetml/2006/main" xmlns:r="http://schemas.openxmlformats.org/officeDocument/2006/relationships">
  <dimension ref="A1:A1"/>
  <sheetViews>
    <sheetView zoomScale="83" zoomScaleNormal="83"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83" zoomScaleNormal="83" workbookViewId="0" topLeftCell="A1">
      <selection activeCell="A1" sqref="A1"/>
    </sheetView>
  </sheetViews>
  <sheetFormatPr defaultColWidth="9.00390625" defaultRowHeight="12.75"/>
  <sheetData/>
  <sheetProtection selectLockedCells="1" selectUnlockedCells="1"/>
  <printOptions/>
  <pageMargins left="0.7479166666666667" right="0.7479166666666667" top="0.9840277777777777" bottom="0.9840277777777777"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2132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Adalet</dc:creator>
  <cp:keywords/>
  <dc:description/>
  <cp:lastModifiedBy/>
  <cp:lastPrinted>2015-07-13T12:48:28Z</cp:lastPrinted>
  <dcterms:created xsi:type="dcterms:W3CDTF">2009-07-10T08:20:37Z</dcterms:created>
  <dcterms:modified xsi:type="dcterms:W3CDTF">2015-07-13T12:54:12Z</dcterms:modified>
  <cp:category/>
  <cp:version/>
  <cp:contentType/>
  <cp:contentStatus/>
  <cp:revision>128</cp:revision>
</cp:coreProperties>
</file>