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Bütçe Giderleri" sheetId="1" r:id="rId1"/>
  </sheets>
  <definedNames>
    <definedName name="SatirBaslik">#REF!</definedName>
    <definedName name="SutunBaslik">#REF!</definedName>
    <definedName name="_xlnm.Print_Area" localSheetId="0">'Bütçe Giderleri'!$A$1:$W$75</definedName>
  </definedNames>
  <calcPr fullCalcOnLoad="1"/>
</workbook>
</file>

<file path=xl/sharedStrings.xml><?xml version="1.0" encoding="utf-8"?>
<sst xmlns="http://schemas.openxmlformats.org/spreadsheetml/2006/main" count="101" uniqueCount="79">
  <si>
    <t>EK- 1 BÜTÇE GİDERLERİNİN GELİŞİMİ</t>
  </si>
  <si>
    <t xml:space="preserve">BÜTÇE GİDERLERİ </t>
  </si>
  <si>
    <t>2019
GERÇEKLEŞME TOPLAMI</t>
  </si>
  <si>
    <t>2020
BAŞLANGIÇ ÖDENEĞİ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</si>
  <si>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</si>
  <si>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</si>
  <si>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</si>
  <si>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</si>
  <si>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</si>
  <si>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</si>
  <si>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</si>
  <si>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</si>
  <si>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</si>
  <si>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2020 YILSONU GERÇEKLEŞME TAHMİNİ</t>
  </si>
  <si>
    <t>PERSONEL GİDERLERİ</t>
  </si>
  <si>
    <t>MEMURLAR</t>
  </si>
  <si>
    <t xml:space="preserve"> </t>
  </si>
  <si>
    <t>SÖZLEŞMELİ  PERSONEL</t>
  </si>
  <si>
    <t>İŞÇİLER</t>
  </si>
  <si>
    <t>GEÇİCİ SÜRELİ ÇALIŞANLAR</t>
  </si>
  <si>
    <t>DİĞER PERSONEL</t>
  </si>
  <si>
    <t>MİLLETVEKİLLERİ</t>
  </si>
  <si>
    <t>CUMHURBAŞKANI ÖDENEĞİ</t>
  </si>
  <si>
    <t>İSTİHBARAT PERSONELİ</t>
  </si>
  <si>
    <t>SOSYAL GÜVENLİK KURUMLARINA DEVLET PRİMİ GİDERLERİ</t>
  </si>
  <si>
    <t>SÖZLEŞMELİ PERSONEL</t>
  </si>
  <si>
    <t>MAL VE HİZMET ALIM GİDERLERİ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</si>
  <si>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</si>
  <si>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</si>
  <si>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</si>
  <si>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</si>
  <si>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</si>
  <si>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</si>
  <si>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</si>
  <si>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</si>
  <si>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TEDAVİ VE CENAZE GİDERLERİ</t>
  </si>
  <si>
    <t>FAİZ  GİDERLERİ</t>
  </si>
  <si>
    <t>KAMU KURUMLARINA ÖDENEN İÇ BORÇ FAİZ GİDERLERİ</t>
  </si>
  <si>
    <t>DİĞER İÇ BORÇ FAİZ GİDERLERİ</t>
  </si>
  <si>
    <t>DIŞ BORÇ FAİZ GİDERLERİ</t>
  </si>
  <si>
    <t>İSKONTO GİDERLERİ</t>
  </si>
  <si>
    <t>PARA PİYASASI NAKİT İŞLEMLERİ FAİZ GİDERLERİ</t>
  </si>
  <si>
    <t>TÜREV ÜRÜN GİDERLERİ</t>
  </si>
  <si>
    <t>KİRA SERTİFİKASI GİDERLERİ</t>
  </si>
  <si>
    <t>CARİ TRANSFERLER</t>
  </si>
  <si>
    <t>GÖREV ZARARLARI</t>
  </si>
  <si>
    <t>HAZİNE YARDIMLARI</t>
  </si>
  <si>
    <t>KAR AMACI GÜTMEYEN KURULUŞLARA YAPILAN TRANSFERLER</t>
  </si>
  <si>
    <t>HANE HALKINA YAPILAN TRANSFERLER</t>
  </si>
  <si>
    <t>DEVLET SOSYAL GÜVENLİK KURUMLARINDAN HANE HALKINA YAPILAN FAYDA ÖDEMELERİ</t>
  </si>
  <si>
    <t>YURTDIŞINA YAPILAN TRANSFERLER</t>
  </si>
  <si>
    <t>GELİRLERDEN AYRILAN PAYLAR</t>
  </si>
  <si>
    <t>SERMAYE GİDERLERİ</t>
  </si>
  <si>
    <t>MAMUL MAL ALIMLARI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</si>
  <si>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</si>
  <si>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</si>
  <si>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</si>
  <si>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</si>
  <si>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</si>
  <si>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</si>
  <si>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 xml:space="preserve">STOK ALIMLARI </t>
  </si>
  <si>
    <t>DİĞER SERMAYE GİDERLERİ</t>
  </si>
  <si>
    <t>SERMAYE TRANSFERLERİ</t>
  </si>
  <si>
    <t xml:space="preserve">YURTİÇİ SERMAYE TRANSFERLERİ </t>
  </si>
  <si>
    <t>YURTDIŞI SERMAYE TRANSFERLERİ</t>
  </si>
  <si>
    <t>BORÇ VERME</t>
  </si>
  <si>
    <t>YURTİÇİ BORÇ VERME</t>
  </si>
  <si>
    <t>YURTDIŞI BORÇ VERME</t>
  </si>
  <si>
    <t>YEDEK ÖDENEKLER</t>
  </si>
  <si>
    <t>PERSONEL GİDERLERİNİ KARŞILAMA ÖDENEĞİ</t>
  </si>
  <si>
    <t>KUR FARKLARINI KARŞILAMA ÖDENEĞİ</t>
  </si>
  <si>
    <t>YATIRIMLARI HIZLANDIRMA ÖDENEĞİ</t>
  </si>
  <si>
    <t>DOĞAL AFET GİDERLERİNİ KARŞILAMA ÖDENEĞİ</t>
  </si>
  <si>
    <t>YEDEK ÖDENEK</t>
  </si>
  <si>
    <t>YENİ KURULACAK DAİRE VE İDARELERİN İHTİYAÇLARINI KARŞILAMA ÖDENEĞİ</t>
  </si>
  <si>
    <t>MÜLTECİ VE GÖÇMEN GİDERLERİ ÖDENEĞİ</t>
  </si>
  <si>
    <t>DİĞER YEDEK ÖDENEKLER</t>
  </si>
  <si>
    <t>* =(2020 Yılı Ocak-Haziran Gerçekleşme-2019 Yılı Ocak-Haziran Gerçekleşme)/2019 Yılı Ocak-Haziran Gerçekleşme * 100 formülüyle hesaplanacaktır.</t>
  </si>
  <si>
    <t xml:space="preserve">** 2019 yılı için =2019 Yılı Ocak-Haziran Gerçekleşme/2019 Yılı Gerçekleşme Toplamı*100; 2020 yılı için =2020 Yılı Ocak-Haziran Gerçekleşme/2020 Yılı Başlangıç Ödeneği*100 formülüyle hesaplanacaktır.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</si>
</sst>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"/>
    <numFmt numFmtId="165" formatCode="#,###.00"/>
  </numFmts>
  <fonts count="41">
    <font>
      <sz val="10"/>
      <name val="Arial Tu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1" fillId="0" borderId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165" fontId="3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164" fontId="5" fillId="0" borderId="1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left" vertical="center"/>
    </xf>
    <xf numFmtId="4" fontId="3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 vertical="center" wrapText="1"/>
    </xf>
    <xf numFmtId="164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165" fontId="3" fillId="0" borderId="19" xfId="0" applyNumberFormat="1" applyFont="1" applyBorder="1" applyAlignment="1">
      <alignment/>
    </xf>
    <xf numFmtId="164" fontId="6" fillId="0" borderId="17" xfId="0" applyNumberFormat="1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4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left" vertical="center"/>
    </xf>
    <xf numFmtId="3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165" fontId="3" fillId="0" borderId="24" xfId="0" applyNumberFormat="1" applyFont="1" applyBorder="1" applyAlignment="1">
      <alignment/>
    </xf>
    <xf numFmtId="165" fontId="3" fillId="0" borderId="23" xfId="0" applyNumberFormat="1" applyFont="1" applyBorder="1" applyAlignment="1">
      <alignment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tabSelected="1" zoomScale="63" zoomScaleNormal="63" zoomScaleSheetLayoutView="75" zoomScalePageLayoutView="0" workbookViewId="0" topLeftCell="A1">
      <pane xSplit="3" ySplit="4" topLeftCell="I5" activePane="bottomRight" state="frozen"/>
      <selection pane="topLeft" activeCell="A1" sqref="A1"/>
      <selection pane="topRight" activeCell="I1" sqref="I1"/>
      <selection pane="bottomLeft" activeCell="A41" sqref="A41"/>
      <selection pane="bottomRight" activeCell="V78" sqref="V78"/>
    </sheetView>
  </sheetViews>
  <sheetFormatPr defaultColWidth="9.00390625" defaultRowHeight="12.75"/>
  <cols>
    <col min="1" max="2" width="9.125" style="1" customWidth="1"/>
    <col min="3" max="3" width="81.00390625" style="1" customWidth="1"/>
    <col min="4" max="4" width="30.25390625" style="1" customWidth="1"/>
    <col min="5" max="5" width="19.00390625" style="1" customWidth="1"/>
    <col min="6" max="17" width="16.875" style="1" customWidth="1"/>
    <col min="18" max="19" width="18.25390625" style="1" customWidth="1"/>
    <col min="20" max="20" width="17.125" style="1" customWidth="1"/>
    <col min="21" max="21" width="13.375" style="1" customWidth="1"/>
    <col min="22" max="22" width="14.00390625" style="1" customWidth="1"/>
    <col min="23" max="23" width="21.125" style="1" customWidth="1"/>
    <col min="24" max="16384" width="9.125" style="1" customWidth="1"/>
  </cols>
  <sheetData>
    <row r="1" spans="3:22" ht="20.25" customHeight="1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3" spans="1:23" ht="32.25" customHeight="1">
      <c r="A3" s="41" t="s">
        <v>1</v>
      </c>
      <c r="B3" s="41"/>
      <c r="C3" s="41"/>
      <c r="D3" s="42" t="s">
        <v>2</v>
      </c>
      <c r="E3" s="42" t="s">
        <v>3</v>
      </c>
      <c r="F3" s="41" t="s">
        <v>4</v>
      </c>
      <c r="G3" s="41"/>
      <c r="H3" s="41" t="s">
        <v>5</v>
      </c>
      <c r="I3" s="41"/>
      <c r="J3" s="41" t="s">
        <v>6</v>
      </c>
      <c r="K3" s="41"/>
      <c r="L3" s="41" t="s">
        <v>7</v>
      </c>
      <c r="M3" s="41"/>
      <c r="N3" s="41" t="s">
        <v>8</v>
      </c>
      <c r="O3" s="41"/>
      <c r="P3" s="41" t="s">
        <v>9</v>
      </c>
      <c r="Q3" s="41"/>
      <c r="R3" s="41" t="s">
        <v>10</v>
      </c>
      <c r="S3" s="41"/>
      <c r="T3" s="42" t="s">
        <v>11</v>
      </c>
      <c r="U3" s="41" t="s">
        <v>12</v>
      </c>
      <c r="V3" s="41"/>
      <c r="W3" s="42" t="s">
        <v>13</v>
      </c>
    </row>
    <row r="4" spans="1:23" ht="31.5" customHeight="1">
      <c r="A4" s="41"/>
      <c r="B4" s="41"/>
      <c r="C4" s="41"/>
      <c r="D4" s="42"/>
      <c r="E4" s="42"/>
      <c r="F4" s="2">
        <v>2019</v>
      </c>
      <c r="G4" s="2">
        <v>2020</v>
      </c>
      <c r="H4" s="2">
        <v>2019</v>
      </c>
      <c r="I4" s="2">
        <v>2020</v>
      </c>
      <c r="J4" s="2">
        <v>2019</v>
      </c>
      <c r="K4" s="2">
        <v>2020</v>
      </c>
      <c r="L4" s="2">
        <v>2019</v>
      </c>
      <c r="M4" s="2">
        <v>2020</v>
      </c>
      <c r="N4" s="2">
        <v>2019</v>
      </c>
      <c r="O4" s="2">
        <v>2020</v>
      </c>
      <c r="P4" s="2">
        <v>2019</v>
      </c>
      <c r="Q4" s="2">
        <v>2020</v>
      </c>
      <c r="R4" s="2">
        <v>2019</v>
      </c>
      <c r="S4" s="2">
        <v>2020</v>
      </c>
      <c r="T4" s="42"/>
      <c r="U4" s="2">
        <v>2019</v>
      </c>
      <c r="V4" s="2">
        <v>2020</v>
      </c>
      <c r="W4" s="42"/>
    </row>
    <row r="5" spans="1:23" s="9" customFormat="1" ht="21" customHeight="1">
      <c r="A5" s="3">
        <v>1</v>
      </c>
      <c r="B5" s="4"/>
      <c r="C5" s="5" t="s">
        <v>14</v>
      </c>
      <c r="D5" s="6">
        <f aca="true" t="shared" si="0" ref="D5:S5">SUM(D$6:D$13)</f>
        <v>77689123.46</v>
      </c>
      <c r="E5" s="7">
        <f t="shared" si="0"/>
        <v>70589000</v>
      </c>
      <c r="F5" s="8">
        <f t="shared" si="0"/>
        <v>5964437.24</v>
      </c>
      <c r="G5" s="8">
        <f t="shared" si="0"/>
        <v>7576814.7299999995</v>
      </c>
      <c r="H5" s="8">
        <f t="shared" si="0"/>
        <v>5631293.429999999</v>
      </c>
      <c r="I5" s="8">
        <f t="shared" si="0"/>
        <v>7291889.99</v>
      </c>
      <c r="J5" s="8">
        <f t="shared" si="0"/>
        <v>6002781.270000002</v>
      </c>
      <c r="K5" s="8">
        <f t="shared" si="0"/>
        <v>6781519.429999998</v>
      </c>
      <c r="L5" s="8">
        <f t="shared" si="0"/>
        <v>6761972.970000001</v>
      </c>
      <c r="M5" s="8">
        <f t="shared" si="0"/>
        <v>2885485.8100000024</v>
      </c>
      <c r="N5" s="8">
        <f t="shared" si="0"/>
        <v>6930170.979999997</v>
      </c>
      <c r="O5" s="8">
        <f t="shared" si="0"/>
        <v>2081475.4899999988</v>
      </c>
      <c r="P5" s="8">
        <f t="shared" si="0"/>
        <v>5395854.629999999</v>
      </c>
      <c r="Q5" s="8">
        <f t="shared" si="0"/>
        <v>2036452.0500000007</v>
      </c>
      <c r="R5" s="8">
        <f t="shared" si="0"/>
        <v>36686510.519999996</v>
      </c>
      <c r="S5" s="8">
        <f t="shared" si="0"/>
        <v>28653637.5</v>
      </c>
      <c r="T5" s="6">
        <f>(S5-R5)/R5*100</f>
        <v>-21.89598548932802</v>
      </c>
      <c r="U5" s="6">
        <f>(R5/D5)*100</f>
        <v>47.222196475017356</v>
      </c>
      <c r="V5" s="6">
        <f>(S5/E5)*100</f>
        <v>40.59221337602176</v>
      </c>
      <c r="W5" s="7">
        <f>SUM(W$6:W$13)</f>
        <v>67400000</v>
      </c>
    </row>
    <row r="6" spans="1:23" s="9" customFormat="1" ht="21" customHeight="1">
      <c r="A6" s="10">
        <v>1</v>
      </c>
      <c r="B6" s="11">
        <v>1</v>
      </c>
      <c r="C6" s="12" t="s">
        <v>15</v>
      </c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6" t="s">
        <v>16</v>
      </c>
      <c r="U6" s="6"/>
      <c r="V6" s="6"/>
      <c r="W6" s="14"/>
    </row>
    <row r="7" spans="1:23" ht="21" customHeight="1">
      <c r="A7" s="10">
        <v>1</v>
      </c>
      <c r="B7" s="11">
        <v>2</v>
      </c>
      <c r="C7" s="12" t="s">
        <v>17</v>
      </c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6" t="s">
        <v>16</v>
      </c>
      <c r="U7" s="6"/>
      <c r="V7" s="6"/>
      <c r="W7" s="17"/>
    </row>
    <row r="8" spans="1:23" ht="21" customHeight="1">
      <c r="A8" s="10">
        <v>1</v>
      </c>
      <c r="B8" s="11">
        <v>3</v>
      </c>
      <c r="C8" s="12" t="s">
        <v>18</v>
      </c>
      <c r="D8" s="16">
        <v>1948941.1</v>
      </c>
      <c r="E8" s="17">
        <v>1965000</v>
      </c>
      <c r="F8" s="18">
        <v>114342.92</v>
      </c>
      <c r="G8" s="18">
        <v>119094.31</v>
      </c>
      <c r="H8" s="18">
        <v>106984.38</v>
      </c>
      <c r="I8" s="18">
        <v>109928.68</v>
      </c>
      <c r="J8" s="18">
        <v>113922.79000000004</v>
      </c>
      <c r="K8" s="18">
        <v>93381.41999999998</v>
      </c>
      <c r="L8" s="18">
        <v>303528.64999999997</v>
      </c>
      <c r="M8" s="18">
        <v>97793.59000000003</v>
      </c>
      <c r="N8" s="18">
        <v>371136</v>
      </c>
      <c r="O8" s="18">
        <v>293885.61</v>
      </c>
      <c r="P8" s="18">
        <v>122378.34000000008</v>
      </c>
      <c r="Q8" s="18">
        <v>108728.66000000003</v>
      </c>
      <c r="R8" s="18">
        <f>F8+H8+J8+L8+N8+P8</f>
        <v>1132293.08</v>
      </c>
      <c r="S8" s="18">
        <f>G8+I8+K8+M8+O8+Q8</f>
        <v>822812.27</v>
      </c>
      <c r="T8" s="19">
        <f>(S8-R8)/R8*100</f>
        <v>-27.332217732885912</v>
      </c>
      <c r="U8" s="19">
        <f>(R8/D8)*100</f>
        <v>58.09786042277009</v>
      </c>
      <c r="V8" s="19">
        <f>(S8/E8)*100</f>
        <v>41.87339796437659</v>
      </c>
      <c r="W8" s="17">
        <v>2400000</v>
      </c>
    </row>
    <row r="9" spans="1:23" ht="21" customHeight="1">
      <c r="A9" s="10">
        <v>1</v>
      </c>
      <c r="B9" s="11">
        <v>4</v>
      </c>
      <c r="C9" s="12" t="s">
        <v>19</v>
      </c>
      <c r="D9" s="16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 t="s">
        <v>16</v>
      </c>
      <c r="S9" s="18" t="s">
        <v>16</v>
      </c>
      <c r="T9" s="19" t="s">
        <v>16</v>
      </c>
      <c r="U9" s="19"/>
      <c r="V9" s="19"/>
      <c r="W9" s="17"/>
    </row>
    <row r="10" spans="1:23" ht="21" customHeight="1">
      <c r="A10" s="10">
        <v>1</v>
      </c>
      <c r="B10" s="11">
        <v>5</v>
      </c>
      <c r="C10" s="12" t="s">
        <v>20</v>
      </c>
      <c r="D10" s="16">
        <v>75740182.36</v>
      </c>
      <c r="E10" s="17">
        <v>68624000</v>
      </c>
      <c r="F10" s="18">
        <v>5850094.32</v>
      </c>
      <c r="G10" s="18">
        <v>7457720.42</v>
      </c>
      <c r="H10" s="18">
        <v>5524309.049999999</v>
      </c>
      <c r="I10" s="18">
        <v>7181961.3100000005</v>
      </c>
      <c r="J10" s="18">
        <v>5888858.480000002</v>
      </c>
      <c r="K10" s="18">
        <v>6688138.009999998</v>
      </c>
      <c r="L10" s="18">
        <v>6458444.32</v>
      </c>
      <c r="M10" s="18">
        <v>2787692.2200000025</v>
      </c>
      <c r="N10" s="18">
        <v>6559034.979999997</v>
      </c>
      <c r="O10" s="18">
        <v>1787589.879999999</v>
      </c>
      <c r="P10" s="18">
        <v>5273476.289999999</v>
      </c>
      <c r="Q10" s="18">
        <v>1927723.3900000006</v>
      </c>
      <c r="R10" s="18">
        <f>F10+H10+J10+L10+N10+P10</f>
        <v>35554217.44</v>
      </c>
      <c r="S10" s="18">
        <f>G10+I10+K10+M10+O10+Q10</f>
        <v>27830825.23</v>
      </c>
      <c r="T10" s="19">
        <f>(S10-R10)/R10*100</f>
        <v>-21.722858119528894</v>
      </c>
      <c r="U10" s="19">
        <f>(R10/D10)*100</f>
        <v>46.942344647399395</v>
      </c>
      <c r="V10" s="19">
        <f>(S10/E10)*100</f>
        <v>40.5555275559571</v>
      </c>
      <c r="W10" s="17">
        <v>65000000</v>
      </c>
    </row>
    <row r="11" spans="1:23" ht="21" customHeight="1">
      <c r="A11" s="10">
        <v>1</v>
      </c>
      <c r="B11" s="11">
        <v>7</v>
      </c>
      <c r="C11" s="12" t="s">
        <v>21</v>
      </c>
      <c r="D11" s="16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6" t="s">
        <v>16</v>
      </c>
      <c r="U11" s="6"/>
      <c r="V11" s="6"/>
      <c r="W11" s="17"/>
    </row>
    <row r="12" spans="1:23" s="9" customFormat="1" ht="21" customHeight="1">
      <c r="A12" s="10">
        <v>1</v>
      </c>
      <c r="B12" s="11">
        <v>8</v>
      </c>
      <c r="C12" s="12" t="s">
        <v>22</v>
      </c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6" t="s">
        <v>16</v>
      </c>
      <c r="U12" s="6"/>
      <c r="V12" s="6"/>
      <c r="W12" s="14"/>
    </row>
    <row r="13" spans="1:23" ht="21" customHeight="1">
      <c r="A13" s="10">
        <v>1</v>
      </c>
      <c r="B13" s="11">
        <v>9</v>
      </c>
      <c r="C13" s="12" t="s">
        <v>23</v>
      </c>
      <c r="D13" s="16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6" t="s">
        <v>16</v>
      </c>
      <c r="U13" s="6"/>
      <c r="V13" s="6"/>
      <c r="W13" s="17"/>
    </row>
    <row r="14" spans="1:23" s="9" customFormat="1" ht="21" customHeight="1">
      <c r="A14" s="20">
        <v>2</v>
      </c>
      <c r="B14" s="21"/>
      <c r="C14" s="22" t="s">
        <v>24</v>
      </c>
      <c r="D14" s="13">
        <f aca="true" t="shared" si="1" ref="D14:S14">SUM(D$15:D$21)</f>
        <v>9043930.41</v>
      </c>
      <c r="E14" s="14">
        <f t="shared" si="1"/>
        <v>8418000</v>
      </c>
      <c r="F14" s="15">
        <f t="shared" si="1"/>
        <v>639075.4400000001</v>
      </c>
      <c r="G14" s="15">
        <f t="shared" si="1"/>
        <v>952080.04</v>
      </c>
      <c r="H14" s="15">
        <f t="shared" si="1"/>
        <v>663622.24</v>
      </c>
      <c r="I14" s="15">
        <f t="shared" si="1"/>
        <v>892517.8899999999</v>
      </c>
      <c r="J14" s="15">
        <f t="shared" si="1"/>
        <v>705369.04</v>
      </c>
      <c r="K14" s="15">
        <f t="shared" si="1"/>
        <v>794374.3800000001</v>
      </c>
      <c r="L14" s="15">
        <f t="shared" si="1"/>
        <v>760845.2799999999</v>
      </c>
      <c r="M14" s="15">
        <f t="shared" si="1"/>
        <v>340734.41999999975</v>
      </c>
      <c r="N14" s="15">
        <f t="shared" si="1"/>
        <v>775487.59</v>
      </c>
      <c r="O14" s="15">
        <f t="shared" si="1"/>
        <v>250339.14000000025</v>
      </c>
      <c r="P14" s="15">
        <f t="shared" si="1"/>
        <v>620007.0900000003</v>
      </c>
      <c r="Q14" s="15">
        <f t="shared" si="1"/>
        <v>262770.97</v>
      </c>
      <c r="R14" s="15">
        <f t="shared" si="1"/>
        <v>4164406.68</v>
      </c>
      <c r="S14" s="15">
        <f t="shared" si="1"/>
        <v>3492816.84</v>
      </c>
      <c r="T14" s="6">
        <f>(S14-R14)/R14*100</f>
        <v>-16.126903340765946</v>
      </c>
      <c r="U14" s="6">
        <f>(R14/D14)*100</f>
        <v>46.046425516447556</v>
      </c>
      <c r="V14" s="6">
        <f>(S14/E14)*100</f>
        <v>41.49224091233072</v>
      </c>
      <c r="W14" s="14">
        <f>SUM(W$15:W$21)</f>
        <v>11400000</v>
      </c>
    </row>
    <row r="15" spans="1:23" ht="21" customHeight="1">
      <c r="A15" s="10">
        <v>2</v>
      </c>
      <c r="B15" s="11">
        <v>1</v>
      </c>
      <c r="C15" s="12" t="s">
        <v>15</v>
      </c>
      <c r="D15" s="16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6" t="s">
        <v>16</v>
      </c>
      <c r="U15" s="6"/>
      <c r="V15" s="6"/>
      <c r="W15" s="17"/>
    </row>
    <row r="16" spans="1:23" ht="21" customHeight="1">
      <c r="A16" s="10">
        <v>2</v>
      </c>
      <c r="B16" s="11">
        <v>2</v>
      </c>
      <c r="C16" s="12" t="s">
        <v>25</v>
      </c>
      <c r="D16" s="16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6" t="s">
        <v>16</v>
      </c>
      <c r="U16" s="6"/>
      <c r="V16" s="6"/>
      <c r="W16" s="17"/>
    </row>
    <row r="17" spans="1:23" ht="21" customHeight="1">
      <c r="A17" s="10">
        <v>2</v>
      </c>
      <c r="B17" s="11">
        <v>3</v>
      </c>
      <c r="C17" s="12" t="s">
        <v>18</v>
      </c>
      <c r="D17" s="16">
        <v>352309.32</v>
      </c>
      <c r="E17" s="17">
        <v>300000</v>
      </c>
      <c r="F17" s="18">
        <v>29124.89</v>
      </c>
      <c r="G17" s="18">
        <v>31511.65</v>
      </c>
      <c r="H17" s="18">
        <v>25069.800000000003</v>
      </c>
      <c r="I17" s="18">
        <v>26228.199999999997</v>
      </c>
      <c r="J17" s="18">
        <v>28929.61</v>
      </c>
      <c r="K17" s="18">
        <v>23239.280000000006</v>
      </c>
      <c r="L17" s="18">
        <v>31477.67</v>
      </c>
      <c r="M17" s="18">
        <v>24603.449999999997</v>
      </c>
      <c r="N17" s="18">
        <v>32350.609999999986</v>
      </c>
      <c r="O17" s="18">
        <v>32182.65000000001</v>
      </c>
      <c r="P17" s="18">
        <v>23747.46000000002</v>
      </c>
      <c r="Q17" s="18">
        <v>23296.28</v>
      </c>
      <c r="R17" s="18">
        <f>F17+H17+J17+L17+N17+P17</f>
        <v>170700.04</v>
      </c>
      <c r="S17" s="18">
        <f>G17+I17+K17+M17+O17+Q17</f>
        <v>161061.51</v>
      </c>
      <c r="T17" s="19">
        <f>(S17-R17)/R17*100</f>
        <v>-5.646472021916338</v>
      </c>
      <c r="U17" s="19">
        <f>(R17/D17)*100</f>
        <v>48.45175256788552</v>
      </c>
      <c r="V17" s="19">
        <f>(S17/E17)*100</f>
        <v>53.68717000000001</v>
      </c>
      <c r="W17" s="17">
        <v>400000</v>
      </c>
    </row>
    <row r="18" spans="1:23" s="9" customFormat="1" ht="21" customHeight="1">
      <c r="A18" s="10">
        <v>2</v>
      </c>
      <c r="B18" s="11">
        <v>4</v>
      </c>
      <c r="C18" s="12" t="s">
        <v>19</v>
      </c>
      <c r="D18" s="13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8" t="s">
        <v>16</v>
      </c>
      <c r="S18" s="18" t="s">
        <v>16</v>
      </c>
      <c r="T18" s="19" t="s">
        <v>16</v>
      </c>
      <c r="U18" s="19"/>
      <c r="V18" s="19"/>
      <c r="W18" s="14"/>
    </row>
    <row r="19" spans="1:23" ht="21" customHeight="1">
      <c r="A19" s="10">
        <v>2</v>
      </c>
      <c r="B19" s="11">
        <v>5</v>
      </c>
      <c r="C19" s="12" t="s">
        <v>20</v>
      </c>
      <c r="D19" s="16">
        <v>8691621.09</v>
      </c>
      <c r="E19" s="17">
        <v>8118000</v>
      </c>
      <c r="F19" s="18">
        <v>609950.55</v>
      </c>
      <c r="G19" s="18">
        <v>920568.39</v>
      </c>
      <c r="H19" s="18">
        <v>638552.44</v>
      </c>
      <c r="I19" s="18">
        <v>866289.69</v>
      </c>
      <c r="J19" s="18">
        <v>676439.43</v>
      </c>
      <c r="K19" s="18">
        <v>771135.1000000001</v>
      </c>
      <c r="L19" s="18">
        <v>729367.6099999999</v>
      </c>
      <c r="M19" s="18">
        <v>316130.96999999974</v>
      </c>
      <c r="N19" s="18">
        <v>743136.98</v>
      </c>
      <c r="O19" s="18">
        <v>218156.49000000022</v>
      </c>
      <c r="P19" s="18">
        <v>596259.6300000004</v>
      </c>
      <c r="Q19" s="18">
        <v>239474.68999999994</v>
      </c>
      <c r="R19" s="18">
        <f>F19+H19+J19+L19+N19+P19</f>
        <v>3993706.64</v>
      </c>
      <c r="S19" s="18">
        <f>G19+I19+K19+M19+O19+Q19</f>
        <v>3331755.33</v>
      </c>
      <c r="T19" s="19">
        <f>(S19-R19)/R19*100</f>
        <v>-16.57486064124129</v>
      </c>
      <c r="U19" s="19">
        <f>(R19/D19)*100</f>
        <v>45.94892711780651</v>
      </c>
      <c r="V19" s="19">
        <f>(S19/E19)*100</f>
        <v>41.04157834441981</v>
      </c>
      <c r="W19" s="17">
        <v>11000000</v>
      </c>
    </row>
    <row r="20" spans="1:23" ht="21" customHeight="1">
      <c r="A20" s="10">
        <v>2</v>
      </c>
      <c r="B20" s="11">
        <v>7</v>
      </c>
      <c r="C20" s="12" t="s">
        <v>21</v>
      </c>
      <c r="D20" s="16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6" t="s">
        <v>16</v>
      </c>
      <c r="U20" s="6"/>
      <c r="V20" s="6"/>
      <c r="W20" s="17"/>
    </row>
    <row r="21" spans="1:23" ht="21" customHeight="1">
      <c r="A21" s="10">
        <v>2</v>
      </c>
      <c r="B21" s="11">
        <v>9</v>
      </c>
      <c r="C21" s="12" t="s">
        <v>23</v>
      </c>
      <c r="D21" s="16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6" t="s">
        <v>16</v>
      </c>
      <c r="U21" s="6"/>
      <c r="V21" s="6"/>
      <c r="W21" s="17"/>
    </row>
    <row r="22" spans="1:23" s="9" customFormat="1" ht="21" customHeight="1">
      <c r="A22" s="20">
        <v>3</v>
      </c>
      <c r="B22" s="21"/>
      <c r="C22" s="22" t="s">
        <v>26</v>
      </c>
      <c r="D22" s="13">
        <f aca="true" t="shared" si="2" ref="D22:S22">SUM(D$23:D$31)</f>
        <v>2926941503.5400004</v>
      </c>
      <c r="E22" s="14">
        <f t="shared" si="2"/>
        <v>348669000</v>
      </c>
      <c r="F22" s="15">
        <f t="shared" si="2"/>
        <v>162432531.95000002</v>
      </c>
      <c r="G22" s="15">
        <f t="shared" si="2"/>
        <v>209214643.21</v>
      </c>
      <c r="H22" s="15">
        <f t="shared" si="2"/>
        <v>188213028.9</v>
      </c>
      <c r="I22" s="15">
        <f t="shared" si="2"/>
        <v>241063755.88</v>
      </c>
      <c r="J22" s="15">
        <f t="shared" si="2"/>
        <v>230988816.31000006</v>
      </c>
      <c r="K22" s="15">
        <f t="shared" si="2"/>
        <v>280759590.78000003</v>
      </c>
      <c r="L22" s="15">
        <f t="shared" si="2"/>
        <v>230251717.18</v>
      </c>
      <c r="M22" s="15">
        <f t="shared" si="2"/>
        <v>193862527.06</v>
      </c>
      <c r="N22" s="15">
        <f t="shared" si="2"/>
        <v>264441395.2599999</v>
      </c>
      <c r="O22" s="15">
        <f t="shared" si="2"/>
        <v>172482924.97000006</v>
      </c>
      <c r="P22" s="15">
        <f t="shared" si="2"/>
        <v>192046553.40000007</v>
      </c>
      <c r="Q22" s="15">
        <f t="shared" si="2"/>
        <v>174659573.72999987</v>
      </c>
      <c r="R22" s="15">
        <f t="shared" si="2"/>
        <v>1268374043</v>
      </c>
      <c r="S22" s="15">
        <f t="shared" si="2"/>
        <v>1272043015.63</v>
      </c>
      <c r="T22" s="6">
        <f aca="true" t="shared" si="3" ref="T22:T30">(S22-R22)/R22*100</f>
        <v>0.2892658242455151</v>
      </c>
      <c r="U22" s="6">
        <f aca="true" t="shared" si="4" ref="U22:U30">(R22/D22)*100</f>
        <v>43.3344513877698</v>
      </c>
      <c r="V22" s="6">
        <f aca="true" t="shared" si="5" ref="V22:V30">(S22/E22)*100</f>
        <v>364.8282513300581</v>
      </c>
      <c r="W22" s="14">
        <f>SUM(W$23:W$31)</f>
        <v>3075700000</v>
      </c>
    </row>
    <row r="23" spans="1:23" ht="21" customHeight="1">
      <c r="A23" s="10">
        <v>3</v>
      </c>
      <c r="B23" s="11">
        <v>1</v>
      </c>
      <c r="C23" s="12" t="s">
        <v>27</v>
      </c>
      <c r="D23" s="16">
        <v>738429138.72</v>
      </c>
      <c r="E23" s="17">
        <v>41086000</v>
      </c>
      <c r="F23" s="18">
        <v>43974397.73</v>
      </c>
      <c r="G23" s="18">
        <v>50602032.09</v>
      </c>
      <c r="H23" s="18">
        <v>50463666.61000001</v>
      </c>
      <c r="I23" s="18">
        <v>59409043</v>
      </c>
      <c r="J23" s="18">
        <v>61354690.91</v>
      </c>
      <c r="K23" s="18">
        <v>68739925.44</v>
      </c>
      <c r="L23" s="18">
        <v>65820098.16999999</v>
      </c>
      <c r="M23" s="18">
        <v>48014872.16999999</v>
      </c>
      <c r="N23" s="18">
        <v>64660122.78999999</v>
      </c>
      <c r="O23" s="18">
        <v>27624423.950000018</v>
      </c>
      <c r="P23" s="18">
        <v>53857467.77000004</v>
      </c>
      <c r="Q23" s="18">
        <v>34137182.67999998</v>
      </c>
      <c r="R23" s="18">
        <f aca="true" t="shared" si="6" ref="R23:R30">F23+H23+J23+L23+N23+P23</f>
        <v>340130443.98</v>
      </c>
      <c r="S23" s="18">
        <f aca="true" t="shared" si="7" ref="S23:S30">G23+I23+K23+M23+O23+Q23</f>
        <v>288527479.33</v>
      </c>
      <c r="T23" s="19">
        <f t="shared" si="3"/>
        <v>-15.171521856783373</v>
      </c>
      <c r="U23" s="19">
        <f t="shared" si="4"/>
        <v>46.06135188131732</v>
      </c>
      <c r="V23" s="19">
        <f t="shared" si="5"/>
        <v>702.2525418147301</v>
      </c>
      <c r="W23" s="17">
        <v>650000000</v>
      </c>
    </row>
    <row r="24" spans="1:23" ht="21" customHeight="1">
      <c r="A24" s="10">
        <v>3</v>
      </c>
      <c r="B24" s="11">
        <v>2</v>
      </c>
      <c r="C24" s="12" t="s">
        <v>28</v>
      </c>
      <c r="D24" s="16">
        <v>1909287093.54</v>
      </c>
      <c r="E24" s="17">
        <v>224622000</v>
      </c>
      <c r="F24" s="18">
        <v>114567340.96</v>
      </c>
      <c r="G24" s="18">
        <v>153924558.21</v>
      </c>
      <c r="H24" s="18">
        <v>123972755.08</v>
      </c>
      <c r="I24" s="18">
        <v>164122637.43999997</v>
      </c>
      <c r="J24" s="18">
        <v>147778412.13000003</v>
      </c>
      <c r="K24" s="18">
        <v>193884862.93</v>
      </c>
      <c r="L24" s="18">
        <v>142478968.99</v>
      </c>
      <c r="M24" s="18">
        <v>130657892.68</v>
      </c>
      <c r="N24" s="18">
        <v>174326051.25999993</v>
      </c>
      <c r="O24" s="18">
        <v>125446382.07000005</v>
      </c>
      <c r="P24" s="18">
        <v>121976895.46000004</v>
      </c>
      <c r="Q24" s="18">
        <v>123636549.33999991</v>
      </c>
      <c r="R24" s="18">
        <f t="shared" si="6"/>
        <v>825100423.88</v>
      </c>
      <c r="S24" s="18">
        <f t="shared" si="7"/>
        <v>891672882.67</v>
      </c>
      <c r="T24" s="19">
        <f t="shared" si="3"/>
        <v>8.068406810039653</v>
      </c>
      <c r="U24" s="19">
        <f t="shared" si="4"/>
        <v>43.21510508669418</v>
      </c>
      <c r="V24" s="19">
        <f t="shared" si="5"/>
        <v>396.9659617802352</v>
      </c>
      <c r="W24" s="17">
        <v>2100000000</v>
      </c>
    </row>
    <row r="25" spans="1:23" ht="21" customHeight="1">
      <c r="A25" s="10">
        <v>3</v>
      </c>
      <c r="B25" s="11">
        <v>3</v>
      </c>
      <c r="C25" s="12" t="s">
        <v>29</v>
      </c>
      <c r="D25" s="16">
        <v>3374862.57</v>
      </c>
      <c r="E25" s="17">
        <v>1136000</v>
      </c>
      <c r="F25" s="18">
        <v>110748.99</v>
      </c>
      <c r="G25" s="18">
        <v>85415.17</v>
      </c>
      <c r="H25" s="18">
        <v>216054.93</v>
      </c>
      <c r="I25" s="18">
        <v>154193.28000000003</v>
      </c>
      <c r="J25" s="18">
        <v>501067.65</v>
      </c>
      <c r="K25" s="18">
        <v>117110.02999999997</v>
      </c>
      <c r="L25" s="18">
        <v>380385.91</v>
      </c>
      <c r="M25" s="18">
        <v>151341.13</v>
      </c>
      <c r="N25" s="18">
        <v>419381.6599999999</v>
      </c>
      <c r="O25" s="18">
        <v>19092.630000000005</v>
      </c>
      <c r="P25" s="18">
        <v>162739.43000000017</v>
      </c>
      <c r="Q25" s="18">
        <v>49209.70999999996</v>
      </c>
      <c r="R25" s="18">
        <f t="shared" si="6"/>
        <v>1790378.57</v>
      </c>
      <c r="S25" s="18">
        <f t="shared" si="7"/>
        <v>576361.95</v>
      </c>
      <c r="T25" s="19">
        <f t="shared" si="3"/>
        <v>-67.80781675687729</v>
      </c>
      <c r="U25" s="19">
        <f t="shared" si="4"/>
        <v>53.05041413878966</v>
      </c>
      <c r="V25" s="19">
        <f t="shared" si="5"/>
        <v>50.73608714788732</v>
      </c>
      <c r="W25" s="17">
        <v>2500000</v>
      </c>
    </row>
    <row r="26" spans="1:23" ht="21" customHeight="1">
      <c r="A26" s="10">
        <v>3</v>
      </c>
      <c r="B26" s="11">
        <v>4</v>
      </c>
      <c r="C26" s="12" t="s">
        <v>30</v>
      </c>
      <c r="D26" s="16">
        <v>1510844.52</v>
      </c>
      <c r="E26" s="17">
        <v>4478000</v>
      </c>
      <c r="F26" s="18">
        <v>20752.91</v>
      </c>
      <c r="G26" s="18">
        <v>99391.27</v>
      </c>
      <c r="H26" s="18">
        <v>30571.01</v>
      </c>
      <c r="I26" s="18">
        <v>62104.46999999999</v>
      </c>
      <c r="J26" s="18">
        <v>125499.32</v>
      </c>
      <c r="K26" s="18">
        <v>123780.54000000004</v>
      </c>
      <c r="L26" s="18">
        <v>84403.03</v>
      </c>
      <c r="M26" s="18">
        <v>42924.67999999999</v>
      </c>
      <c r="N26" s="18">
        <v>174256.00000000003</v>
      </c>
      <c r="O26" s="18">
        <v>48349.20999999996</v>
      </c>
      <c r="P26" s="18">
        <v>169790.98</v>
      </c>
      <c r="Q26" s="18">
        <v>99413.28000000003</v>
      </c>
      <c r="R26" s="18">
        <f t="shared" si="6"/>
        <v>605273.25</v>
      </c>
      <c r="S26" s="18">
        <f t="shared" si="7"/>
        <v>475963.45</v>
      </c>
      <c r="T26" s="19">
        <f t="shared" si="3"/>
        <v>-21.363871606749512</v>
      </c>
      <c r="U26" s="19">
        <f t="shared" si="4"/>
        <v>40.06191517311126</v>
      </c>
      <c r="V26" s="19">
        <f t="shared" si="5"/>
        <v>10.628929209468513</v>
      </c>
      <c r="W26" s="17">
        <v>1100000</v>
      </c>
    </row>
    <row r="27" spans="1:23" ht="21" customHeight="1">
      <c r="A27" s="10">
        <v>3</v>
      </c>
      <c r="B27" s="11">
        <v>5</v>
      </c>
      <c r="C27" s="12" t="s">
        <v>31</v>
      </c>
      <c r="D27" s="16">
        <v>257781643.84</v>
      </c>
      <c r="E27" s="17">
        <v>68035000</v>
      </c>
      <c r="F27" s="18">
        <v>2839866.59</v>
      </c>
      <c r="G27" s="18">
        <v>3976057</v>
      </c>
      <c r="H27" s="18">
        <v>12110072.6</v>
      </c>
      <c r="I27" s="18">
        <v>16445959.93</v>
      </c>
      <c r="J27" s="18">
        <v>19676276.010000005</v>
      </c>
      <c r="K27" s="18">
        <v>17388351.29</v>
      </c>
      <c r="L27" s="18">
        <v>20234250.019999996</v>
      </c>
      <c r="M27" s="18">
        <v>14642720.18</v>
      </c>
      <c r="N27" s="18">
        <v>23241930.019999996</v>
      </c>
      <c r="O27" s="18">
        <v>19086718.759999998</v>
      </c>
      <c r="P27" s="18">
        <v>14999383.14</v>
      </c>
      <c r="Q27" s="18">
        <v>16345481.920000002</v>
      </c>
      <c r="R27" s="18">
        <f t="shared" si="6"/>
        <v>93101778.38</v>
      </c>
      <c r="S27" s="18">
        <f t="shared" si="7"/>
        <v>87885289.08</v>
      </c>
      <c r="T27" s="19">
        <f t="shared" si="3"/>
        <v>-5.602996409701875</v>
      </c>
      <c r="U27" s="19">
        <f t="shared" si="4"/>
        <v>36.11652753591192</v>
      </c>
      <c r="V27" s="19">
        <f t="shared" si="5"/>
        <v>129.17658422870582</v>
      </c>
      <c r="W27" s="17">
        <v>310000000</v>
      </c>
    </row>
    <row r="28" spans="1:23" s="9" customFormat="1" ht="21" customHeight="1">
      <c r="A28" s="10">
        <v>3</v>
      </c>
      <c r="B28" s="11">
        <v>6</v>
      </c>
      <c r="C28" s="12" t="s">
        <v>32</v>
      </c>
      <c r="D28" s="16">
        <v>431538.49</v>
      </c>
      <c r="E28" s="17">
        <v>310000</v>
      </c>
      <c r="F28" s="18">
        <v>2335.74</v>
      </c>
      <c r="G28" s="18">
        <v>0</v>
      </c>
      <c r="H28" s="18">
        <v>2990</v>
      </c>
      <c r="I28" s="18">
        <v>313.47</v>
      </c>
      <c r="J28" s="18">
        <v>390</v>
      </c>
      <c r="K28" s="18">
        <v>5009.5</v>
      </c>
      <c r="L28" s="18">
        <v>28709.5</v>
      </c>
      <c r="M28" s="18">
        <v>-11</v>
      </c>
      <c r="N28" s="18">
        <v>81546.4</v>
      </c>
      <c r="O28" s="18">
        <v>2750</v>
      </c>
      <c r="P28" s="18">
        <v>42783.56999999999</v>
      </c>
      <c r="Q28" s="18">
        <v>0</v>
      </c>
      <c r="R28" s="18">
        <f t="shared" si="6"/>
        <v>158755.20999999996</v>
      </c>
      <c r="S28" s="18">
        <f t="shared" si="7"/>
        <v>8061.97</v>
      </c>
      <c r="T28" s="19">
        <f t="shared" si="3"/>
        <v>-94.92176036301423</v>
      </c>
      <c r="U28" s="19">
        <f t="shared" si="4"/>
        <v>36.78819240434381</v>
      </c>
      <c r="V28" s="19">
        <f t="shared" si="5"/>
        <v>2.6006354838709678</v>
      </c>
      <c r="W28" s="17">
        <v>100000</v>
      </c>
    </row>
    <row r="29" spans="1:23" ht="21" customHeight="1">
      <c r="A29" s="10">
        <v>3</v>
      </c>
      <c r="B29" s="11">
        <v>7</v>
      </c>
      <c r="C29" s="12" t="s">
        <v>33</v>
      </c>
      <c r="D29" s="16">
        <v>12652506.8</v>
      </c>
      <c r="E29" s="17">
        <v>5851000</v>
      </c>
      <c r="F29" s="18">
        <v>730869.41</v>
      </c>
      <c r="G29" s="18">
        <v>493549.16</v>
      </c>
      <c r="H29" s="18">
        <v>1106872.06</v>
      </c>
      <c r="I29" s="18">
        <v>729888.9600000002</v>
      </c>
      <c r="J29" s="18">
        <v>1292757.4600000002</v>
      </c>
      <c r="K29" s="18">
        <v>396094.1399999999</v>
      </c>
      <c r="L29" s="18">
        <v>1107700.7399999998</v>
      </c>
      <c r="M29" s="18">
        <v>309349.6699999999</v>
      </c>
      <c r="N29" s="18">
        <v>1282046.5899999999</v>
      </c>
      <c r="O29" s="18">
        <v>181567.32000000007</v>
      </c>
      <c r="P29" s="18">
        <v>681592.0099999998</v>
      </c>
      <c r="Q29" s="18">
        <v>363711.8799999999</v>
      </c>
      <c r="R29" s="18">
        <f t="shared" si="6"/>
        <v>6201838.27</v>
      </c>
      <c r="S29" s="18">
        <f t="shared" si="7"/>
        <v>2474161.13</v>
      </c>
      <c r="T29" s="19">
        <f t="shared" si="3"/>
        <v>-60.106003699448294</v>
      </c>
      <c r="U29" s="19">
        <f t="shared" si="4"/>
        <v>49.016676047152956</v>
      </c>
      <c r="V29" s="19">
        <f t="shared" si="5"/>
        <v>42.28612425226457</v>
      </c>
      <c r="W29" s="17">
        <v>8000000</v>
      </c>
    </row>
    <row r="30" spans="1:23" ht="21" customHeight="1">
      <c r="A30" s="10">
        <v>3</v>
      </c>
      <c r="B30" s="11">
        <v>8</v>
      </c>
      <c r="C30" s="12" t="s">
        <v>34</v>
      </c>
      <c r="D30" s="16">
        <v>3473875.06</v>
      </c>
      <c r="E30" s="17">
        <v>3151000</v>
      </c>
      <c r="F30" s="18">
        <v>186219.62</v>
      </c>
      <c r="G30" s="18">
        <v>33640.31</v>
      </c>
      <c r="H30" s="18">
        <v>310046.61</v>
      </c>
      <c r="I30" s="18">
        <v>139615.33000000002</v>
      </c>
      <c r="J30" s="18">
        <v>259722.83000000007</v>
      </c>
      <c r="K30" s="18">
        <v>104456.90999999997</v>
      </c>
      <c r="L30" s="18">
        <v>117200.81999999995</v>
      </c>
      <c r="M30" s="18">
        <v>43437.54999999999</v>
      </c>
      <c r="N30" s="18">
        <v>256060.53999999992</v>
      </c>
      <c r="O30" s="18">
        <v>73641.03000000003</v>
      </c>
      <c r="P30" s="18">
        <v>155901.04000000004</v>
      </c>
      <c r="Q30" s="18">
        <v>28024.919999999984</v>
      </c>
      <c r="R30" s="18">
        <f t="shared" si="6"/>
        <v>1285151.46</v>
      </c>
      <c r="S30" s="18">
        <f t="shared" si="7"/>
        <v>422816.05</v>
      </c>
      <c r="T30" s="19">
        <f t="shared" si="3"/>
        <v>-67.09990509601101</v>
      </c>
      <c r="U30" s="19">
        <f t="shared" si="4"/>
        <v>36.99475190682303</v>
      </c>
      <c r="V30" s="19">
        <f t="shared" si="5"/>
        <v>13.418471913678198</v>
      </c>
      <c r="W30" s="17">
        <v>4000000</v>
      </c>
    </row>
    <row r="31" spans="1:23" ht="21" customHeight="1">
      <c r="A31" s="10">
        <v>3</v>
      </c>
      <c r="B31" s="11">
        <v>9</v>
      </c>
      <c r="C31" s="12" t="s">
        <v>35</v>
      </c>
      <c r="D31" s="16"/>
      <c r="E31" s="17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6" t="s">
        <v>16</v>
      </c>
      <c r="U31" s="6"/>
      <c r="V31" s="6"/>
      <c r="W31" s="17"/>
    </row>
    <row r="32" spans="1:23" s="9" customFormat="1" ht="21" customHeight="1">
      <c r="A32" s="20">
        <v>4</v>
      </c>
      <c r="B32" s="21"/>
      <c r="C32" s="22" t="s">
        <v>36</v>
      </c>
      <c r="D32" s="13">
        <f aca="true" t="shared" si="8" ref="D32:W32">SUM(D$33:D$39)</f>
        <v>0</v>
      </c>
      <c r="E32" s="14">
        <f t="shared" si="8"/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8"/>
        <v>0</v>
      </c>
      <c r="O32" s="15">
        <f t="shared" si="8"/>
        <v>0</v>
      </c>
      <c r="P32" s="15">
        <f t="shared" si="8"/>
        <v>0</v>
      </c>
      <c r="Q32" s="15">
        <f t="shared" si="8"/>
        <v>0</v>
      </c>
      <c r="R32" s="15">
        <f t="shared" si="8"/>
        <v>0</v>
      </c>
      <c r="S32" s="15">
        <f t="shared" si="8"/>
        <v>0</v>
      </c>
      <c r="T32" s="13">
        <f t="shared" si="8"/>
        <v>0</v>
      </c>
      <c r="U32" s="13">
        <f t="shared" si="8"/>
        <v>0</v>
      </c>
      <c r="V32" s="13">
        <f t="shared" si="8"/>
        <v>0</v>
      </c>
      <c r="W32" s="14">
        <f t="shared" si="8"/>
        <v>0</v>
      </c>
    </row>
    <row r="33" spans="1:23" ht="21" customHeight="1">
      <c r="A33" s="10">
        <v>4</v>
      </c>
      <c r="B33" s="11">
        <v>1</v>
      </c>
      <c r="C33" s="12" t="s">
        <v>37</v>
      </c>
      <c r="D33" s="16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"/>
      <c r="U33" s="6"/>
      <c r="V33" s="6"/>
      <c r="W33" s="17"/>
    </row>
    <row r="34" spans="1:23" s="9" customFormat="1" ht="21" customHeight="1">
      <c r="A34" s="10">
        <v>4</v>
      </c>
      <c r="B34" s="11">
        <v>2</v>
      </c>
      <c r="C34" s="12" t="s">
        <v>38</v>
      </c>
      <c r="D34" s="13"/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6"/>
      <c r="U34" s="6"/>
      <c r="V34" s="6"/>
      <c r="W34" s="14"/>
    </row>
    <row r="35" spans="1:23" ht="21" customHeight="1">
      <c r="A35" s="10">
        <v>4</v>
      </c>
      <c r="B35" s="11">
        <v>3</v>
      </c>
      <c r="C35" s="12" t="s">
        <v>39</v>
      </c>
      <c r="D35" s="16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6"/>
      <c r="U35" s="6"/>
      <c r="V35" s="6"/>
      <c r="W35" s="17"/>
    </row>
    <row r="36" spans="1:23" ht="21" customHeight="1">
      <c r="A36" s="10">
        <v>4</v>
      </c>
      <c r="B36" s="11">
        <v>4</v>
      </c>
      <c r="C36" s="12" t="s">
        <v>40</v>
      </c>
      <c r="D36" s="16"/>
      <c r="E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6"/>
      <c r="U36" s="6"/>
      <c r="V36" s="6"/>
      <c r="W36" s="17"/>
    </row>
    <row r="37" spans="1:23" ht="21" customHeight="1">
      <c r="A37" s="10">
        <v>4</v>
      </c>
      <c r="B37" s="11">
        <v>5</v>
      </c>
      <c r="C37" s="12" t="s">
        <v>41</v>
      </c>
      <c r="D37" s="16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6"/>
      <c r="U37" s="6"/>
      <c r="V37" s="6"/>
      <c r="W37" s="17"/>
    </row>
    <row r="38" spans="1:23" ht="21" customHeight="1">
      <c r="A38" s="10">
        <v>4</v>
      </c>
      <c r="B38" s="11">
        <v>6</v>
      </c>
      <c r="C38" s="12" t="s">
        <v>42</v>
      </c>
      <c r="D38" s="16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6"/>
      <c r="U38" s="6"/>
      <c r="V38" s="6"/>
      <c r="W38" s="17"/>
    </row>
    <row r="39" spans="1:23" ht="21" customHeight="1">
      <c r="A39" s="10">
        <v>4</v>
      </c>
      <c r="B39" s="11">
        <v>7</v>
      </c>
      <c r="C39" s="12" t="s">
        <v>43</v>
      </c>
      <c r="D39" s="16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6"/>
      <c r="U39" s="6"/>
      <c r="V39" s="6"/>
      <c r="W39" s="17"/>
    </row>
    <row r="40" spans="1:23" s="9" customFormat="1" ht="21" customHeight="1">
      <c r="A40" s="3">
        <v>5</v>
      </c>
      <c r="B40" s="4"/>
      <c r="C40" s="5" t="s">
        <v>44</v>
      </c>
      <c r="D40" s="13">
        <f aca="true" t="shared" si="9" ref="D40:W40">SUM(D$41:D$47)</f>
        <v>0</v>
      </c>
      <c r="E40" s="14">
        <f t="shared" si="9"/>
        <v>30000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0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9"/>
        <v>0</v>
      </c>
      <c r="O40" s="15">
        <f t="shared" si="9"/>
        <v>0</v>
      </c>
      <c r="P40" s="15">
        <f t="shared" si="9"/>
        <v>0</v>
      </c>
      <c r="Q40" s="15">
        <f t="shared" si="9"/>
        <v>0</v>
      </c>
      <c r="R40" s="15">
        <f t="shared" si="9"/>
        <v>0</v>
      </c>
      <c r="S40" s="15">
        <f t="shared" si="9"/>
        <v>0</v>
      </c>
      <c r="T40" s="13">
        <f t="shared" si="9"/>
        <v>0</v>
      </c>
      <c r="U40" s="13">
        <f t="shared" si="9"/>
        <v>0</v>
      </c>
      <c r="V40" s="13">
        <f t="shared" si="9"/>
        <v>0</v>
      </c>
      <c r="W40" s="14">
        <f t="shared" si="9"/>
        <v>0</v>
      </c>
    </row>
    <row r="41" spans="1:23" ht="21" customHeight="1">
      <c r="A41" s="10">
        <v>5</v>
      </c>
      <c r="B41" s="11">
        <v>1</v>
      </c>
      <c r="C41" s="12" t="s">
        <v>45</v>
      </c>
      <c r="D41" s="16"/>
      <c r="E41" s="17">
        <v>30000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6"/>
      <c r="U41" s="6"/>
      <c r="V41" s="6"/>
      <c r="W41" s="17"/>
    </row>
    <row r="42" spans="1:23" s="9" customFormat="1" ht="21" customHeight="1">
      <c r="A42" s="10">
        <v>5</v>
      </c>
      <c r="B42" s="11">
        <v>2</v>
      </c>
      <c r="C42" s="12" t="s">
        <v>46</v>
      </c>
      <c r="D42" s="13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6"/>
      <c r="U42" s="6"/>
      <c r="V42" s="6"/>
      <c r="W42" s="14"/>
    </row>
    <row r="43" spans="1:23" ht="21" customHeight="1">
      <c r="A43" s="10">
        <v>5</v>
      </c>
      <c r="B43" s="11">
        <v>3</v>
      </c>
      <c r="C43" s="12" t="s">
        <v>47</v>
      </c>
      <c r="D43" s="16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6"/>
      <c r="U43" s="6"/>
      <c r="V43" s="6"/>
      <c r="W43" s="17"/>
    </row>
    <row r="44" spans="1:23" ht="21" customHeight="1">
      <c r="A44" s="10">
        <v>5</v>
      </c>
      <c r="B44" s="11">
        <v>4</v>
      </c>
      <c r="C44" s="12" t="s">
        <v>48</v>
      </c>
      <c r="D44" s="16"/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6"/>
      <c r="U44" s="6"/>
      <c r="V44" s="6"/>
      <c r="W44" s="17"/>
    </row>
    <row r="45" spans="1:23" ht="21" customHeight="1">
      <c r="A45" s="10">
        <v>5</v>
      </c>
      <c r="B45" s="11">
        <v>5</v>
      </c>
      <c r="C45" s="12" t="s">
        <v>49</v>
      </c>
      <c r="D45" s="16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6"/>
      <c r="U45" s="6"/>
      <c r="V45" s="6"/>
      <c r="W45" s="17"/>
    </row>
    <row r="46" spans="1:23" ht="21" customHeight="1">
      <c r="A46" s="10">
        <v>5</v>
      </c>
      <c r="B46" s="11">
        <v>6</v>
      </c>
      <c r="C46" s="12" t="s">
        <v>50</v>
      </c>
      <c r="D46" s="16"/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6"/>
      <c r="U46" s="6"/>
      <c r="V46" s="6"/>
      <c r="W46" s="17"/>
    </row>
    <row r="47" spans="1:23" ht="21" customHeight="1">
      <c r="A47" s="10">
        <v>5</v>
      </c>
      <c r="B47" s="11">
        <v>8</v>
      </c>
      <c r="C47" s="12" t="s">
        <v>51</v>
      </c>
      <c r="D47" s="16"/>
      <c r="E47" s="17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6"/>
      <c r="U47" s="6"/>
      <c r="V47" s="6"/>
      <c r="W47" s="17"/>
    </row>
    <row r="48" spans="1:23" s="9" customFormat="1" ht="21" customHeight="1">
      <c r="A48" s="20">
        <v>6</v>
      </c>
      <c r="B48" s="21"/>
      <c r="C48" s="22" t="s">
        <v>52</v>
      </c>
      <c r="D48" s="13">
        <f aca="true" t="shared" si="10" ref="D48:S48">SUM(D$49:D$57)</f>
        <v>995277261.63</v>
      </c>
      <c r="E48" s="14">
        <f t="shared" si="10"/>
        <v>566490000</v>
      </c>
      <c r="F48" s="15">
        <f t="shared" si="10"/>
        <v>1400</v>
      </c>
      <c r="G48" s="15">
        <f t="shared" si="10"/>
        <v>291776.3</v>
      </c>
      <c r="H48" s="15">
        <f t="shared" si="10"/>
        <v>80556915.18</v>
      </c>
      <c r="I48" s="15">
        <f t="shared" si="10"/>
        <v>22072367.55</v>
      </c>
      <c r="J48" s="15">
        <f t="shared" si="10"/>
        <v>12110348.859999996</v>
      </c>
      <c r="K48" s="15">
        <f t="shared" si="10"/>
        <v>45135701.71</v>
      </c>
      <c r="L48" s="15">
        <f t="shared" si="10"/>
        <v>70259223.00999999</v>
      </c>
      <c r="M48" s="15">
        <f t="shared" si="10"/>
        <v>37647731.55999999</v>
      </c>
      <c r="N48" s="15">
        <f t="shared" si="10"/>
        <v>142173013.53000003</v>
      </c>
      <c r="O48" s="15">
        <f t="shared" si="10"/>
        <v>32498157.29000001</v>
      </c>
      <c r="P48" s="15">
        <f t="shared" si="10"/>
        <v>99684808.14</v>
      </c>
      <c r="Q48" s="15">
        <f t="shared" si="10"/>
        <v>19557705.230000004</v>
      </c>
      <c r="R48" s="15">
        <f t="shared" si="10"/>
        <v>404785708.71999997</v>
      </c>
      <c r="S48" s="15">
        <f t="shared" si="10"/>
        <v>157203439.64</v>
      </c>
      <c r="T48" s="6">
        <f>(S48-R48)/R48*100</f>
        <v>-61.163787096855884</v>
      </c>
      <c r="U48" s="6">
        <f>(R48/D48)*100</f>
        <v>40.67064770042756</v>
      </c>
      <c r="V48" s="6">
        <f>(S48/E48)*100</f>
        <v>27.75043507211071</v>
      </c>
      <c r="W48" s="14">
        <f>SUM(W$49:W$57)</f>
        <v>806000000</v>
      </c>
    </row>
    <row r="49" spans="1:23" ht="21" customHeight="1">
      <c r="A49" s="10">
        <v>6</v>
      </c>
      <c r="B49" s="11">
        <v>1</v>
      </c>
      <c r="C49" s="12" t="s">
        <v>53</v>
      </c>
      <c r="D49" s="16">
        <v>62402468.39</v>
      </c>
      <c r="E49" s="17">
        <v>11574000</v>
      </c>
      <c r="F49" s="18">
        <v>1400</v>
      </c>
      <c r="G49" s="18">
        <v>291776.3</v>
      </c>
      <c r="H49" s="18">
        <v>234165.76</v>
      </c>
      <c r="I49" s="18">
        <v>96104.76</v>
      </c>
      <c r="J49" s="18">
        <v>699809.46</v>
      </c>
      <c r="K49" s="18">
        <v>1382474.3199999998</v>
      </c>
      <c r="L49" s="18">
        <v>1948595.3299999998</v>
      </c>
      <c r="M49" s="18">
        <v>689973.1000000001</v>
      </c>
      <c r="N49" s="18">
        <v>6104742.149999999</v>
      </c>
      <c r="O49" s="18">
        <v>810068.33</v>
      </c>
      <c r="P49" s="18">
        <v>8365049.379999999</v>
      </c>
      <c r="Q49" s="18">
        <v>793870.1600000001</v>
      </c>
      <c r="R49" s="18">
        <f>F49+H49+J49+L49+N49+P49</f>
        <v>17353762.08</v>
      </c>
      <c r="S49" s="18">
        <f>G49+I49+K49+M49+O49+Q49</f>
        <v>4064266.97</v>
      </c>
      <c r="T49" s="19">
        <f>(S49-R49)/R49*100</f>
        <v>-76.57990842986133</v>
      </c>
      <c r="U49" s="19">
        <f>(R49/D49)*100</f>
        <v>27.80941608197816</v>
      </c>
      <c r="V49" s="19">
        <f>(S49/E49)*100</f>
        <v>35.115491359944706</v>
      </c>
      <c r="W49" s="17">
        <v>80000000</v>
      </c>
    </row>
    <row r="50" spans="1:23" ht="21" customHeight="1">
      <c r="A50" s="10">
        <v>6</v>
      </c>
      <c r="B50" s="11">
        <v>2</v>
      </c>
      <c r="C50" s="12" t="s">
        <v>54</v>
      </c>
      <c r="D50" s="16"/>
      <c r="E50" s="17" t="s">
        <v>16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6"/>
      <c r="U50" s="19"/>
      <c r="V50" s="19"/>
      <c r="W50" s="17"/>
    </row>
    <row r="51" spans="1:23" ht="21" customHeight="1">
      <c r="A51" s="10">
        <v>6</v>
      </c>
      <c r="B51" s="11">
        <v>3</v>
      </c>
      <c r="C51" s="12" t="s">
        <v>55</v>
      </c>
      <c r="D51" s="16"/>
      <c r="E51" s="17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6"/>
      <c r="U51" s="19"/>
      <c r="V51" s="19"/>
      <c r="W51" s="17"/>
    </row>
    <row r="52" spans="1:23" s="9" customFormat="1" ht="21" customHeight="1">
      <c r="A52" s="10">
        <v>6</v>
      </c>
      <c r="B52" s="11">
        <v>4</v>
      </c>
      <c r="C52" s="12" t="s">
        <v>56</v>
      </c>
      <c r="D52" s="13"/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8"/>
      <c r="S52" s="18"/>
      <c r="T52" s="6"/>
      <c r="U52" s="19"/>
      <c r="V52" s="19"/>
      <c r="W52" s="14"/>
    </row>
    <row r="53" spans="1:23" ht="21" customHeight="1">
      <c r="A53" s="10">
        <v>6</v>
      </c>
      <c r="B53" s="11">
        <v>5</v>
      </c>
      <c r="C53" s="12" t="s">
        <v>57</v>
      </c>
      <c r="D53" s="16">
        <v>902023223.14</v>
      </c>
      <c r="E53" s="17">
        <v>528790000</v>
      </c>
      <c r="F53" s="18">
        <v>0</v>
      </c>
      <c r="G53" s="18">
        <v>0</v>
      </c>
      <c r="H53" s="18">
        <v>80322749.42</v>
      </c>
      <c r="I53" s="18">
        <v>21976262.79</v>
      </c>
      <c r="J53" s="18">
        <v>11381432.739999995</v>
      </c>
      <c r="K53" s="18">
        <v>40895295.09</v>
      </c>
      <c r="L53" s="18">
        <v>67736927.25999999</v>
      </c>
      <c r="M53" s="18">
        <v>35912637.57999999</v>
      </c>
      <c r="N53" s="18">
        <v>134833812.77</v>
      </c>
      <c r="O53" s="18">
        <v>30629231.77000001</v>
      </c>
      <c r="P53" s="18">
        <v>90783106.25</v>
      </c>
      <c r="Q53" s="18">
        <v>18081076.950000003</v>
      </c>
      <c r="R53" s="18">
        <f aca="true" t="shared" si="11" ref="R53:S57">F53+H53+J53+L53+N53+P53</f>
        <v>385058028.44</v>
      </c>
      <c r="S53" s="18">
        <f t="shared" si="11"/>
        <v>147494504.18</v>
      </c>
      <c r="T53" s="19">
        <f>(S53-R53)/R53*100</f>
        <v>-61.69551254974477</v>
      </c>
      <c r="U53" s="19">
        <f aca="true" t="shared" si="12" ref="U53:V55">(R53/D53)*100</f>
        <v>42.68826107376577</v>
      </c>
      <c r="V53" s="19">
        <f t="shared" si="12"/>
        <v>27.892831592881862</v>
      </c>
      <c r="W53" s="17">
        <v>700000000</v>
      </c>
    </row>
    <row r="54" spans="1:23" ht="21" customHeight="1">
      <c r="A54" s="10">
        <v>6</v>
      </c>
      <c r="B54" s="11">
        <v>6</v>
      </c>
      <c r="C54" s="12" t="s">
        <v>58</v>
      </c>
      <c r="D54" s="16">
        <v>14961688.15</v>
      </c>
      <c r="E54" s="17">
        <v>7000000</v>
      </c>
      <c r="F54" s="18">
        <v>0</v>
      </c>
      <c r="G54" s="18">
        <v>0</v>
      </c>
      <c r="H54" s="18">
        <v>0</v>
      </c>
      <c r="I54" s="18">
        <v>0</v>
      </c>
      <c r="J54" s="18">
        <v>29106.66</v>
      </c>
      <c r="K54" s="18">
        <v>19131.15</v>
      </c>
      <c r="L54" s="18">
        <v>564283.47</v>
      </c>
      <c r="M54" s="18">
        <v>829269.37</v>
      </c>
      <c r="N54" s="18">
        <v>1005342.37</v>
      </c>
      <c r="O54" s="18">
        <v>984584.3</v>
      </c>
      <c r="P54" s="18">
        <v>511559.5</v>
      </c>
      <c r="Q54" s="18">
        <v>620607.3499999999</v>
      </c>
      <c r="R54" s="18">
        <f t="shared" si="11"/>
        <v>2110292</v>
      </c>
      <c r="S54" s="18">
        <f t="shared" si="11"/>
        <v>2453592.17</v>
      </c>
      <c r="T54" s="19">
        <f>(S54-R54)/R54*100</f>
        <v>16.267898944790577</v>
      </c>
      <c r="U54" s="19">
        <f t="shared" si="12"/>
        <v>14.104638319172558</v>
      </c>
      <c r="V54" s="19">
        <f t="shared" si="12"/>
        <v>35.05131671428571</v>
      </c>
      <c r="W54" s="17">
        <v>7000000</v>
      </c>
    </row>
    <row r="55" spans="1:23" s="9" customFormat="1" ht="21" customHeight="1">
      <c r="A55" s="10">
        <v>6</v>
      </c>
      <c r="B55" s="11">
        <v>7</v>
      </c>
      <c r="C55" s="12" t="s">
        <v>59</v>
      </c>
      <c r="D55" s="16">
        <v>15889881.95</v>
      </c>
      <c r="E55" s="17">
        <v>19126000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2838801.15</v>
      </c>
      <c r="L55" s="18">
        <v>9416.95</v>
      </c>
      <c r="M55" s="18">
        <v>215851.51000000024</v>
      </c>
      <c r="N55" s="18">
        <v>229116.24</v>
      </c>
      <c r="O55" s="18">
        <v>74272.88999999966</v>
      </c>
      <c r="P55" s="18">
        <v>25093.01000000001</v>
      </c>
      <c r="Q55" s="18">
        <v>62150.77000000002</v>
      </c>
      <c r="R55" s="18">
        <f t="shared" si="11"/>
        <v>263626.2</v>
      </c>
      <c r="S55" s="18">
        <f t="shared" si="11"/>
        <v>3191076.32</v>
      </c>
      <c r="T55" s="19">
        <f>(S55-R55)/R55*100</f>
        <v>1110.4549244346729</v>
      </c>
      <c r="U55" s="19">
        <f t="shared" si="12"/>
        <v>1.659082180909469</v>
      </c>
      <c r="V55" s="19">
        <f t="shared" si="12"/>
        <v>16.684493987242497</v>
      </c>
      <c r="W55" s="17">
        <v>19000000</v>
      </c>
    </row>
    <row r="56" spans="1:23" ht="21" customHeight="1">
      <c r="A56" s="10">
        <v>6</v>
      </c>
      <c r="B56" s="11">
        <v>8</v>
      </c>
      <c r="C56" s="12" t="s">
        <v>60</v>
      </c>
      <c r="D56" s="16"/>
      <c r="E56" s="1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>
        <f t="shared" si="11"/>
        <v>0</v>
      </c>
      <c r="S56" s="18">
        <f t="shared" si="11"/>
        <v>0</v>
      </c>
      <c r="T56" s="6"/>
      <c r="U56" s="6"/>
      <c r="V56" s="6"/>
      <c r="W56" s="17"/>
    </row>
    <row r="57" spans="1:23" ht="21" customHeight="1">
      <c r="A57" s="10">
        <v>6</v>
      </c>
      <c r="B57" s="11">
        <v>9</v>
      </c>
      <c r="C57" s="12" t="s">
        <v>61</v>
      </c>
      <c r="D57" s="16"/>
      <c r="E57" s="17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>
        <f t="shared" si="11"/>
        <v>0</v>
      </c>
      <c r="S57" s="18">
        <f t="shared" si="11"/>
        <v>0</v>
      </c>
      <c r="T57" s="6"/>
      <c r="U57" s="6"/>
      <c r="V57" s="6"/>
      <c r="W57" s="17"/>
    </row>
    <row r="58" spans="1:23" s="9" customFormat="1" ht="21" customHeight="1">
      <c r="A58" s="20">
        <v>7</v>
      </c>
      <c r="B58" s="21"/>
      <c r="C58" s="22" t="s">
        <v>62</v>
      </c>
      <c r="D58" s="23">
        <f aca="true" t="shared" si="13" ref="D58:W58">SUM(D$59:D$60)</f>
        <v>0</v>
      </c>
      <c r="E58" s="24">
        <f t="shared" si="13"/>
        <v>0</v>
      </c>
      <c r="F58" s="25">
        <f t="shared" si="13"/>
        <v>0</v>
      </c>
      <c r="G58" s="25">
        <f t="shared" si="13"/>
        <v>0</v>
      </c>
      <c r="H58" s="25">
        <f t="shared" si="13"/>
        <v>0</v>
      </c>
      <c r="I58" s="25">
        <f t="shared" si="13"/>
        <v>0</v>
      </c>
      <c r="J58" s="25">
        <f t="shared" si="13"/>
        <v>0</v>
      </c>
      <c r="K58" s="25">
        <f t="shared" si="13"/>
        <v>0</v>
      </c>
      <c r="L58" s="25">
        <f t="shared" si="13"/>
        <v>0</v>
      </c>
      <c r="M58" s="25">
        <f t="shared" si="13"/>
        <v>0</v>
      </c>
      <c r="N58" s="25">
        <f t="shared" si="13"/>
        <v>0</v>
      </c>
      <c r="O58" s="25">
        <f t="shared" si="13"/>
        <v>0</v>
      </c>
      <c r="P58" s="25">
        <f t="shared" si="13"/>
        <v>0</v>
      </c>
      <c r="Q58" s="25">
        <f t="shared" si="13"/>
        <v>0</v>
      </c>
      <c r="R58" s="25">
        <f t="shared" si="13"/>
        <v>0</v>
      </c>
      <c r="S58" s="25">
        <f t="shared" si="13"/>
        <v>0</v>
      </c>
      <c r="T58" s="23">
        <f t="shared" si="13"/>
        <v>0</v>
      </c>
      <c r="U58" s="23">
        <f t="shared" si="13"/>
        <v>0</v>
      </c>
      <c r="V58" s="23">
        <f t="shared" si="13"/>
        <v>0</v>
      </c>
      <c r="W58" s="24">
        <f t="shared" si="13"/>
        <v>0</v>
      </c>
    </row>
    <row r="59" spans="1:23" ht="21" customHeight="1">
      <c r="A59" s="10">
        <v>7</v>
      </c>
      <c r="B59" s="11">
        <v>1</v>
      </c>
      <c r="C59" s="26" t="s">
        <v>63</v>
      </c>
      <c r="D59" s="27"/>
      <c r="E59" s="28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6"/>
      <c r="U59" s="6"/>
      <c r="V59" s="6"/>
      <c r="W59" s="28"/>
    </row>
    <row r="60" spans="1:23" ht="21" customHeight="1">
      <c r="A60" s="10">
        <v>7</v>
      </c>
      <c r="B60" s="11">
        <v>2</v>
      </c>
      <c r="C60" s="12" t="s">
        <v>64</v>
      </c>
      <c r="D60" s="27"/>
      <c r="E60" s="28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6"/>
      <c r="U60" s="6"/>
      <c r="V60" s="6"/>
      <c r="W60" s="28"/>
    </row>
    <row r="61" spans="1:23" s="9" customFormat="1" ht="21" customHeight="1">
      <c r="A61" s="20">
        <v>8</v>
      </c>
      <c r="B61" s="21"/>
      <c r="C61" s="22" t="s">
        <v>65</v>
      </c>
      <c r="D61" s="23"/>
      <c r="E61" s="24">
        <f aca="true" t="shared" si="14" ref="E61:W61">SUM(E$62:E$63)</f>
        <v>0</v>
      </c>
      <c r="F61" s="25">
        <f t="shared" si="14"/>
        <v>0</v>
      </c>
      <c r="G61" s="25">
        <f t="shared" si="14"/>
        <v>0</v>
      </c>
      <c r="H61" s="25">
        <f t="shared" si="14"/>
        <v>0</v>
      </c>
      <c r="I61" s="25">
        <f t="shared" si="14"/>
        <v>0</v>
      </c>
      <c r="J61" s="25">
        <f t="shared" si="14"/>
        <v>0</v>
      </c>
      <c r="K61" s="25">
        <f t="shared" si="14"/>
        <v>0</v>
      </c>
      <c r="L61" s="25">
        <f t="shared" si="14"/>
        <v>0</v>
      </c>
      <c r="M61" s="25">
        <f t="shared" si="14"/>
        <v>0</v>
      </c>
      <c r="N61" s="25">
        <f t="shared" si="14"/>
        <v>0</v>
      </c>
      <c r="O61" s="25">
        <f t="shared" si="14"/>
        <v>0</v>
      </c>
      <c r="P61" s="25">
        <f t="shared" si="14"/>
        <v>0</v>
      </c>
      <c r="Q61" s="25">
        <f t="shared" si="14"/>
        <v>0</v>
      </c>
      <c r="R61" s="25">
        <f t="shared" si="14"/>
        <v>0</v>
      </c>
      <c r="S61" s="25">
        <f t="shared" si="14"/>
        <v>0</v>
      </c>
      <c r="T61" s="23">
        <f t="shared" si="14"/>
        <v>0</v>
      </c>
      <c r="U61" s="23">
        <f t="shared" si="14"/>
        <v>0</v>
      </c>
      <c r="V61" s="23">
        <f t="shared" si="14"/>
        <v>0</v>
      </c>
      <c r="W61" s="24">
        <f t="shared" si="14"/>
        <v>0</v>
      </c>
    </row>
    <row r="62" spans="1:23" ht="21" customHeight="1">
      <c r="A62" s="10">
        <v>8</v>
      </c>
      <c r="B62" s="11">
        <v>1</v>
      </c>
      <c r="C62" s="12" t="s">
        <v>66</v>
      </c>
      <c r="D62" s="27"/>
      <c r="E62" s="28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6"/>
      <c r="U62" s="6"/>
      <c r="V62" s="6"/>
      <c r="W62" s="28"/>
    </row>
    <row r="63" spans="1:23" ht="21" customHeight="1">
      <c r="A63" s="10">
        <v>8</v>
      </c>
      <c r="B63" s="11">
        <v>2</v>
      </c>
      <c r="C63" s="12" t="s">
        <v>67</v>
      </c>
      <c r="D63" s="27"/>
      <c r="E63" s="28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6"/>
      <c r="U63" s="6"/>
      <c r="V63" s="6"/>
      <c r="W63" s="28"/>
    </row>
    <row r="64" spans="1:23" s="9" customFormat="1" ht="21" customHeight="1">
      <c r="A64" s="20">
        <v>9</v>
      </c>
      <c r="B64" s="21"/>
      <c r="C64" s="22" t="s">
        <v>68</v>
      </c>
      <c r="D64" s="23">
        <f aca="true" t="shared" si="15" ref="D64:W64">SUM(D$65:D$72)</f>
        <v>0</v>
      </c>
      <c r="E64" s="24">
        <f t="shared" si="15"/>
        <v>0</v>
      </c>
      <c r="F64" s="25">
        <f t="shared" si="15"/>
        <v>0</v>
      </c>
      <c r="G64" s="25">
        <f t="shared" si="15"/>
        <v>0</v>
      </c>
      <c r="H64" s="25">
        <f t="shared" si="15"/>
        <v>0</v>
      </c>
      <c r="I64" s="25">
        <f t="shared" si="15"/>
        <v>0</v>
      </c>
      <c r="J64" s="25">
        <f t="shared" si="15"/>
        <v>0</v>
      </c>
      <c r="K64" s="25">
        <f t="shared" si="15"/>
        <v>0</v>
      </c>
      <c r="L64" s="25">
        <f t="shared" si="15"/>
        <v>0</v>
      </c>
      <c r="M64" s="25">
        <f t="shared" si="15"/>
        <v>0</v>
      </c>
      <c r="N64" s="25">
        <f t="shared" si="15"/>
        <v>0</v>
      </c>
      <c r="O64" s="25">
        <f t="shared" si="15"/>
        <v>0</v>
      </c>
      <c r="P64" s="25">
        <f t="shared" si="15"/>
        <v>0</v>
      </c>
      <c r="Q64" s="25">
        <f t="shared" si="15"/>
        <v>0</v>
      </c>
      <c r="R64" s="25">
        <f t="shared" si="15"/>
        <v>0</v>
      </c>
      <c r="S64" s="25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4">
        <f t="shared" si="15"/>
        <v>0</v>
      </c>
    </row>
    <row r="65" spans="1:23" ht="21" customHeight="1">
      <c r="A65" s="10">
        <v>9</v>
      </c>
      <c r="B65" s="11">
        <v>1</v>
      </c>
      <c r="C65" s="12" t="s">
        <v>69</v>
      </c>
      <c r="D65" s="27"/>
      <c r="E65" s="28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6"/>
      <c r="U65" s="6"/>
      <c r="V65" s="6"/>
      <c r="W65" s="28"/>
    </row>
    <row r="66" spans="1:23" ht="21" customHeight="1">
      <c r="A66" s="10">
        <v>9</v>
      </c>
      <c r="B66" s="11">
        <v>2</v>
      </c>
      <c r="C66" s="12" t="s">
        <v>70</v>
      </c>
      <c r="D66" s="27"/>
      <c r="E66" s="28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6"/>
      <c r="U66" s="6"/>
      <c r="V66" s="6"/>
      <c r="W66" s="28"/>
    </row>
    <row r="67" spans="1:23" ht="21" customHeight="1">
      <c r="A67" s="10">
        <v>9</v>
      </c>
      <c r="B67" s="11">
        <v>3</v>
      </c>
      <c r="C67" s="12" t="s">
        <v>71</v>
      </c>
      <c r="D67" s="27"/>
      <c r="E67" s="28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6"/>
      <c r="U67" s="6"/>
      <c r="V67" s="6"/>
      <c r="W67" s="28"/>
    </row>
    <row r="68" spans="1:23" ht="21" customHeight="1">
      <c r="A68" s="10">
        <v>9</v>
      </c>
      <c r="B68" s="11">
        <v>5</v>
      </c>
      <c r="C68" s="12" t="s">
        <v>72</v>
      </c>
      <c r="D68" s="27"/>
      <c r="E68" s="28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6"/>
      <c r="U68" s="6"/>
      <c r="V68" s="6"/>
      <c r="W68" s="28"/>
    </row>
    <row r="69" spans="1:23" ht="21" customHeight="1">
      <c r="A69" s="10">
        <v>9</v>
      </c>
      <c r="B69" s="11">
        <v>6</v>
      </c>
      <c r="C69" s="12" t="s">
        <v>73</v>
      </c>
      <c r="D69" s="27"/>
      <c r="E69" s="28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6"/>
      <c r="U69" s="6"/>
      <c r="V69" s="6"/>
      <c r="W69" s="28"/>
    </row>
    <row r="70" spans="1:23" ht="21" customHeight="1">
      <c r="A70" s="10">
        <v>9</v>
      </c>
      <c r="B70" s="11">
        <v>7</v>
      </c>
      <c r="C70" s="12" t="s">
        <v>74</v>
      </c>
      <c r="D70" s="27"/>
      <c r="E70" s="28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6"/>
      <c r="U70" s="6"/>
      <c r="V70" s="6"/>
      <c r="W70" s="28"/>
    </row>
    <row r="71" spans="1:23" ht="21" customHeight="1">
      <c r="A71" s="10">
        <v>9</v>
      </c>
      <c r="B71" s="11">
        <v>8</v>
      </c>
      <c r="C71" s="12" t="s">
        <v>75</v>
      </c>
      <c r="D71" s="27"/>
      <c r="E71" s="28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6"/>
      <c r="U71" s="6"/>
      <c r="V71" s="6"/>
      <c r="W71" s="28"/>
    </row>
    <row r="72" spans="1:23" ht="21" customHeight="1">
      <c r="A72" s="30">
        <v>9</v>
      </c>
      <c r="B72" s="31">
        <v>9</v>
      </c>
      <c r="C72" s="32" t="s">
        <v>76</v>
      </c>
      <c r="D72" s="27"/>
      <c r="E72" s="28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6"/>
      <c r="U72" s="6"/>
      <c r="V72" s="6"/>
      <c r="W72" s="28"/>
    </row>
    <row r="73" spans="3:23" s="9" customFormat="1" ht="21" customHeight="1">
      <c r="C73" s="33"/>
      <c r="D73" s="34">
        <f>D5+D14+D22+D48+D40</f>
        <v>4008951819.0400004</v>
      </c>
      <c r="E73" s="34">
        <f>E5+E14+E22+E48+E40</f>
        <v>994196000</v>
      </c>
      <c r="F73" s="35">
        <f aca="true" t="shared" si="16" ref="F73:S73">F5+F14+F22+F40+F48</f>
        <v>169037444.63000003</v>
      </c>
      <c r="G73" s="35">
        <f t="shared" si="16"/>
        <v>218035314.28000003</v>
      </c>
      <c r="H73" s="35">
        <f t="shared" si="16"/>
        <v>275064859.75</v>
      </c>
      <c r="I73" s="35">
        <f t="shared" si="16"/>
        <v>271320531.31</v>
      </c>
      <c r="J73" s="35">
        <f t="shared" si="16"/>
        <v>249807315.48000005</v>
      </c>
      <c r="K73" s="35">
        <f t="shared" si="16"/>
        <v>333471186.3</v>
      </c>
      <c r="L73" s="35">
        <f t="shared" si="16"/>
        <v>308033758.44</v>
      </c>
      <c r="M73" s="35">
        <f t="shared" si="16"/>
        <v>234736478.84999996</v>
      </c>
      <c r="N73" s="35">
        <f t="shared" si="16"/>
        <v>414320067.35999995</v>
      </c>
      <c r="O73" s="35">
        <f t="shared" si="16"/>
        <v>207312896.89000008</v>
      </c>
      <c r="P73" s="35">
        <f t="shared" si="16"/>
        <v>297747223.26000005</v>
      </c>
      <c r="Q73" s="35">
        <f t="shared" si="16"/>
        <v>196516501.9799999</v>
      </c>
      <c r="R73" s="35">
        <f t="shared" si="16"/>
        <v>1714010668.92</v>
      </c>
      <c r="S73" s="36">
        <f t="shared" si="16"/>
        <v>1461392909.6100001</v>
      </c>
      <c r="T73" s="37">
        <f>(S73-R73)/R73*100</f>
        <v>-14.738400634879051</v>
      </c>
      <c r="U73" s="38">
        <f>(R73/D73)*100</f>
        <v>42.75458389845264</v>
      </c>
      <c r="V73" s="38">
        <f>(S73/E73)*100</f>
        <v>146.99243505405374</v>
      </c>
      <c r="W73" s="39">
        <f>W5+W14+W22+W32+W40+W48+W58+W61+W64</f>
        <v>3960500000</v>
      </c>
    </row>
    <row r="74" spans="3:9" ht="21" customHeight="1">
      <c r="C74" s="43" t="s">
        <v>77</v>
      </c>
      <c r="D74" s="43"/>
      <c r="E74" s="43"/>
      <c r="F74" s="43"/>
      <c r="G74" s="43"/>
      <c r="H74" s="43"/>
      <c r="I74" s="43"/>
    </row>
    <row r="75" spans="3:12" ht="21" customHeight="1">
      <c r="C75" s="44" t="s">
        <v>78</v>
      </c>
      <c r="D75" s="44"/>
      <c r="E75" s="44"/>
      <c r="F75" s="44"/>
      <c r="G75" s="44"/>
      <c r="H75" s="44"/>
      <c r="I75" s="44"/>
      <c r="J75" s="44"/>
      <c r="K75" s="44"/>
      <c r="L75" s="44"/>
    </row>
  </sheetData>
  <sheetProtection selectLockedCells="1" selectUnlockedCells="1"/>
  <mergeCells count="16">
    <mergeCell ref="R3:S3"/>
    <mergeCell ref="T3:T4"/>
    <mergeCell ref="U3:V3"/>
    <mergeCell ref="W3:W4"/>
    <mergeCell ref="C74:I74"/>
    <mergeCell ref="C75:L75"/>
    <mergeCell ref="C1:V1"/>
    <mergeCell ref="A3:C4"/>
    <mergeCell ref="D3:D4"/>
    <mergeCell ref="E3:E4"/>
    <mergeCell ref="F3:G3"/>
    <mergeCell ref="H3:I3"/>
    <mergeCell ref="J3:K3"/>
    <mergeCell ref="L3:M3"/>
    <mergeCell ref="N3:O3"/>
    <mergeCell ref="P3:Q3"/>
  </mergeCells>
  <printOptions horizontalCentered="1" verticalCentered="1"/>
  <pageMargins left="0.5902777777777778" right="0.43333333333333335" top="0.27569444444444446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Recep ÖZYURT 94543</cp:lastModifiedBy>
  <dcterms:modified xsi:type="dcterms:W3CDTF">2020-07-28T10:57:10Z</dcterms:modified>
  <cp:category/>
  <cp:version/>
  <cp:contentType/>
  <cp:contentStatus/>
</cp:coreProperties>
</file>